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EEB7C54-5904-48E8-9521-D3BDF71AFAF5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Sem_I" sheetId="29" r:id="rId1"/>
    <sheet name="Sem_II" sheetId="30" r:id="rId2"/>
    <sheet name="Sem_III" sheetId="31" r:id="rId3"/>
    <sheet name="Sem_IV" sheetId="32" r:id="rId4"/>
    <sheet name="Sem_V" sheetId="33" r:id="rId5"/>
    <sheet name="Sem_VI" sheetId="3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32" l="1"/>
  <c r="J14" i="32"/>
  <c r="K14" i="32" s="1"/>
  <c r="D31" i="31"/>
  <c r="J22" i="34"/>
  <c r="J16" i="34"/>
  <c r="J11" i="34"/>
  <c r="J12" i="34"/>
  <c r="J13" i="34"/>
  <c r="J14" i="34"/>
  <c r="J10" i="34"/>
  <c r="J9" i="34"/>
  <c r="D29" i="31"/>
  <c r="D28" i="32" l="1"/>
  <c r="D32" i="34"/>
  <c r="K22" i="34"/>
  <c r="K16" i="34"/>
  <c r="K13" i="34" l="1"/>
  <c r="K12" i="34"/>
  <c r="K11" i="34"/>
  <c r="K10" i="34"/>
  <c r="K9" i="34"/>
  <c r="J21" i="33"/>
  <c r="K21" i="33" s="1"/>
  <c r="J15" i="33"/>
  <c r="K15" i="33" s="1"/>
  <c r="J13" i="33"/>
  <c r="K13" i="33" s="1"/>
  <c r="J12" i="33"/>
  <c r="K12" i="33" s="1"/>
  <c r="J11" i="33"/>
  <c r="K11" i="33" s="1"/>
  <c r="J10" i="33"/>
  <c r="K10" i="33" s="1"/>
  <c r="J9" i="33"/>
  <c r="K9" i="33" s="1"/>
  <c r="J16" i="32"/>
  <c r="K16" i="32" s="1"/>
  <c r="J24" i="32"/>
  <c r="K24" i="32" s="1"/>
  <c r="J13" i="32"/>
  <c r="K13" i="32" s="1"/>
  <c r="J12" i="32"/>
  <c r="K12" i="32" s="1"/>
  <c r="J11" i="32"/>
  <c r="K11" i="32" s="1"/>
  <c r="J10" i="32"/>
  <c r="K10" i="32" s="1"/>
  <c r="J9" i="32"/>
  <c r="K9" i="32" s="1"/>
  <c r="J14" i="31"/>
  <c r="K14" i="31" s="1"/>
  <c r="J25" i="31"/>
  <c r="K25" i="31" s="1"/>
  <c r="J12" i="31"/>
  <c r="K12" i="31" s="1"/>
  <c r="J11" i="31"/>
  <c r="K11" i="31" s="1"/>
  <c r="J10" i="31"/>
  <c r="K10" i="31" s="1"/>
  <c r="J9" i="31"/>
  <c r="K9" i="31" s="1"/>
  <c r="K15" i="30"/>
  <c r="J15" i="30"/>
  <c r="J14" i="30"/>
  <c r="K14" i="30" s="1"/>
  <c r="J13" i="30"/>
  <c r="K13" i="30" s="1"/>
  <c r="J12" i="30"/>
  <c r="K12" i="30" s="1"/>
  <c r="J11" i="30"/>
  <c r="K11" i="30" s="1"/>
  <c r="J10" i="30"/>
  <c r="K10" i="30" s="1"/>
  <c r="K9" i="30"/>
  <c r="J9" i="30"/>
  <c r="J15" i="29" l="1"/>
  <c r="K15" i="29" s="1"/>
  <c r="J14" i="29"/>
  <c r="K14" i="29" s="1"/>
  <c r="J13" i="29"/>
  <c r="K13" i="29" s="1"/>
  <c r="J12" i="29"/>
  <c r="K12" i="29" s="1"/>
  <c r="J11" i="29"/>
  <c r="K11" i="29" s="1"/>
  <c r="J9" i="29"/>
  <c r="K9" i="29" s="1"/>
  <c r="M20" i="34"/>
  <c r="M19" i="33"/>
  <c r="L19" i="33"/>
  <c r="J35" i="34"/>
  <c r="D35" i="34"/>
  <c r="B35" i="34"/>
  <c r="L3" i="34"/>
  <c r="L2" i="34"/>
  <c r="C4" i="34"/>
  <c r="C3" i="34"/>
  <c r="D2" i="34"/>
  <c r="D1" i="34"/>
  <c r="J22" i="33"/>
  <c r="K22" i="33" s="1"/>
  <c r="J31" i="33"/>
  <c r="D31" i="33"/>
  <c r="B31" i="33"/>
  <c r="C4" i="33"/>
  <c r="C3" i="33"/>
  <c r="D2" i="33"/>
  <c r="D1" i="33"/>
  <c r="M22" i="32"/>
  <c r="L22" i="32"/>
  <c r="J19" i="32"/>
  <c r="K19" i="32" s="1"/>
  <c r="J33" i="32"/>
  <c r="D33" i="32"/>
  <c r="B33" i="32"/>
  <c r="C4" i="32"/>
  <c r="C3" i="32"/>
  <c r="L3" i="32"/>
  <c r="L2" i="32"/>
  <c r="D2" i="32"/>
  <c r="D1" i="32"/>
  <c r="M23" i="31"/>
  <c r="L23" i="31"/>
  <c r="J20" i="31"/>
  <c r="K20" i="31" s="1"/>
  <c r="J17" i="31"/>
  <c r="K17" i="31" s="1"/>
  <c r="J34" i="31"/>
  <c r="D34" i="31"/>
  <c r="B34" i="31"/>
  <c r="C31" i="31"/>
  <c r="C30" i="31"/>
  <c r="C29" i="31"/>
  <c r="C4" i="31"/>
  <c r="C3" i="31"/>
  <c r="D2" i="31"/>
  <c r="D1" i="31"/>
  <c r="M20" i="30"/>
  <c r="L20" i="30"/>
  <c r="J17" i="30"/>
  <c r="K17" i="30" s="1"/>
  <c r="J30" i="30"/>
  <c r="D30" i="30"/>
  <c r="B30" i="30"/>
  <c r="C27" i="30"/>
  <c r="C26" i="30"/>
  <c r="C25" i="30"/>
  <c r="C4" i="30"/>
  <c r="C3" i="30"/>
  <c r="L3" i="30"/>
  <c r="L2" i="30"/>
  <c r="D2" i="30"/>
  <c r="D1" i="30"/>
  <c r="M20" i="29"/>
  <c r="L20" i="29"/>
  <c r="J17" i="29"/>
  <c r="K17" i="29" s="1"/>
  <c r="J10" i="29"/>
  <c r="K10" i="29" s="1"/>
  <c r="D31" i="34"/>
  <c r="D30" i="34"/>
  <c r="J23" i="34"/>
  <c r="K23" i="34" s="1"/>
  <c r="L20" i="34"/>
  <c r="I20" i="34"/>
  <c r="H20" i="34"/>
  <c r="G20" i="34"/>
  <c r="F20" i="34"/>
  <c r="I19" i="34"/>
  <c r="H19" i="34"/>
  <c r="G19" i="34"/>
  <c r="F19" i="34"/>
  <c r="E19" i="34"/>
  <c r="D28" i="33"/>
  <c r="D27" i="33"/>
  <c r="D26" i="33"/>
  <c r="I19" i="33"/>
  <c r="H19" i="33"/>
  <c r="G19" i="33"/>
  <c r="F19" i="33"/>
  <c r="I18" i="33"/>
  <c r="H18" i="33"/>
  <c r="G18" i="33"/>
  <c r="F18" i="33"/>
  <c r="E18" i="33"/>
  <c r="D29" i="32"/>
  <c r="J25" i="32"/>
  <c r="K25" i="32" s="1"/>
  <c r="I22" i="32"/>
  <c r="H22" i="32"/>
  <c r="G22" i="32"/>
  <c r="F22" i="32"/>
  <c r="I21" i="32"/>
  <c r="H21" i="32"/>
  <c r="G21" i="32"/>
  <c r="F21" i="32"/>
  <c r="E21" i="32"/>
  <c r="D30" i="31"/>
  <c r="J26" i="31"/>
  <c r="K26" i="31" s="1"/>
  <c r="I23" i="31"/>
  <c r="H23" i="31"/>
  <c r="G23" i="31"/>
  <c r="F23" i="31"/>
  <c r="I22" i="31"/>
  <c r="H22" i="31"/>
  <c r="G22" i="31"/>
  <c r="F22" i="31"/>
  <c r="E22" i="31"/>
  <c r="D27" i="30"/>
  <c r="D26" i="30"/>
  <c r="D25" i="30"/>
  <c r="J22" i="30"/>
  <c r="K22" i="30" s="1"/>
  <c r="I20" i="30"/>
  <c r="H20" i="30"/>
  <c r="G20" i="30"/>
  <c r="F20" i="30"/>
  <c r="I19" i="30"/>
  <c r="H19" i="30"/>
  <c r="G19" i="30"/>
  <c r="F19" i="30"/>
  <c r="E19" i="30"/>
  <c r="D27" i="29"/>
  <c r="D26" i="29"/>
  <c r="D25" i="29"/>
  <c r="J22" i="29"/>
  <c r="K22" i="29" s="1"/>
  <c r="I20" i="29"/>
  <c r="H20" i="29"/>
  <c r="G20" i="29"/>
  <c r="F20" i="29"/>
  <c r="I19" i="29"/>
  <c r="H19" i="29"/>
  <c r="G19" i="29"/>
  <c r="F19" i="29"/>
  <c r="E19" i="29"/>
  <c r="J19" i="34" l="1"/>
  <c r="J21" i="32"/>
  <c r="J19" i="30"/>
  <c r="K19" i="34"/>
  <c r="K18" i="33"/>
  <c r="J18" i="33"/>
  <c r="K21" i="32"/>
  <c r="K22" i="31"/>
  <c r="J22" i="31"/>
  <c r="K19" i="30"/>
  <c r="K19" i="29"/>
  <c r="J19" i="29"/>
</calcChain>
</file>

<file path=xl/sharedStrings.xml><?xml version="1.0" encoding="utf-8"?>
<sst xmlns="http://schemas.openxmlformats.org/spreadsheetml/2006/main" count="532" uniqueCount="211">
  <si>
    <t>Anul universitar:</t>
  </si>
  <si>
    <t xml:space="preserve">Domeniul: </t>
  </si>
  <si>
    <t>Anul de studii:</t>
  </si>
  <si>
    <t>I</t>
  </si>
  <si>
    <t xml:space="preserve">Programul de studii: </t>
  </si>
  <si>
    <t>Semestrul:</t>
  </si>
  <si>
    <t>Nr.
crt.</t>
  </si>
  <si>
    <t>Codul disciplinei</t>
  </si>
  <si>
    <t xml:space="preserve">Denumirea disciplinei </t>
  </si>
  <si>
    <t>Categorie formativă</t>
  </si>
  <si>
    <t>Nr. ECTS</t>
  </si>
  <si>
    <t>Ore/săptămână</t>
  </si>
  <si>
    <t>Total ore</t>
  </si>
  <si>
    <t>Forma de evaluare</t>
  </si>
  <si>
    <t>C</t>
  </si>
  <si>
    <t>S</t>
  </si>
  <si>
    <t>L</t>
  </si>
  <si>
    <t>P</t>
  </si>
  <si>
    <t xml:space="preserve">Discipline Obligatorii (Ob) </t>
  </si>
  <si>
    <t>E</t>
  </si>
  <si>
    <t>V</t>
  </si>
  <si>
    <t>Discipline opționale (Op)</t>
  </si>
  <si>
    <t>Statistici:</t>
  </si>
  <si>
    <t>ECTS/Ore:</t>
  </si>
  <si>
    <t>Ex.</t>
  </si>
  <si>
    <t>Număr:</t>
  </si>
  <si>
    <t>TOTAL NUMĂR 
DE ORE</t>
  </si>
  <si>
    <t>Discipline Obligatorii:</t>
  </si>
  <si>
    <t>Discipline Opționale:</t>
  </si>
  <si>
    <t>Discipline Facultative:</t>
  </si>
  <si>
    <t>Rector,</t>
  </si>
  <si>
    <t>Decan,</t>
  </si>
  <si>
    <t>Director departament,</t>
  </si>
  <si>
    <t>II</t>
  </si>
  <si>
    <t>Nr. Crt.</t>
  </si>
  <si>
    <t>Discipline facultative (Fac)</t>
  </si>
  <si>
    <t xml:space="preserve">     10 ECTS</t>
  </si>
  <si>
    <t>2026 - 2027</t>
  </si>
  <si>
    <t>F</t>
  </si>
  <si>
    <t>Ver./Col.</t>
  </si>
  <si>
    <t>2027 - 2028</t>
  </si>
  <si>
    <t>III</t>
  </si>
  <si>
    <t>Psihologia educației</t>
  </si>
  <si>
    <t>Voluntariat 1</t>
  </si>
  <si>
    <t>Voluntariat 2</t>
  </si>
  <si>
    <t>Voluntariat 3</t>
  </si>
  <si>
    <t>Pedagogie II:
- Teoria și metodologia instruirii
- Teoria și metodologia evaluării</t>
  </si>
  <si>
    <t>Didactica specializării</t>
  </si>
  <si>
    <t>Voluntariat 4</t>
  </si>
  <si>
    <t>Voluntariat 5</t>
  </si>
  <si>
    <t xml:space="preserve">Practică pedagogică de specialitate în învățământul preuniversitar 1 </t>
  </si>
  <si>
    <t>Instruire asistată de calculator</t>
  </si>
  <si>
    <t>Voluntariat 6</t>
  </si>
  <si>
    <t>Examen de absolvire: Nivelul I</t>
  </si>
  <si>
    <t xml:space="preserve">Practică pedagogică de specialitate în învățământul preuniversitar 2 </t>
  </si>
  <si>
    <t>Managementul clasei de elevi</t>
  </si>
  <si>
    <t>Studiu individual</t>
  </si>
  <si>
    <t>C'</t>
  </si>
  <si>
    <t>Plan de învățământ licență</t>
  </si>
  <si>
    <t>Pedagogie I:
- Fundamentele pedagogiei
- Teoria și metodologia curriculumului</t>
  </si>
  <si>
    <t>Mihnea - Cosmin COSTOIU</t>
  </si>
  <si>
    <t>Activități 
didactice</t>
  </si>
  <si>
    <t xml:space="preserve">    5 ECTS</t>
  </si>
  <si>
    <t>75 ore</t>
  </si>
  <si>
    <t>42 ore</t>
  </si>
  <si>
    <t>36 ore</t>
  </si>
  <si>
    <t>Promovarea examenului de licență</t>
  </si>
  <si>
    <t>Microeconomie</t>
  </si>
  <si>
    <t>Marketing</t>
  </si>
  <si>
    <t>Informatică economică</t>
  </si>
  <si>
    <t>Management</t>
  </si>
  <si>
    <t>Statistică economică</t>
  </si>
  <si>
    <t>Educație fizică şi sport I</t>
  </si>
  <si>
    <t>Matematică aplicată în economie</t>
  </si>
  <si>
    <t>Limba engleză pentru afaceri I</t>
  </si>
  <si>
    <t>Limba franceză pentru afaceri I</t>
  </si>
  <si>
    <t>Carmen-Constantina NENU</t>
  </si>
  <si>
    <t>Luminița ȘERBĂNESCU</t>
  </si>
  <si>
    <t>Macroeconomie</t>
  </si>
  <si>
    <t>Dreptul afacerilor</t>
  </si>
  <si>
    <t>Dezvoltare durabilă</t>
  </si>
  <si>
    <t>Limba engleză pentru afaceri II</t>
  </si>
  <si>
    <t>Limba franceză pentru afaceri II</t>
  </si>
  <si>
    <t>Doctrine economice contemporane</t>
  </si>
  <si>
    <t>Comunicare și relații publice</t>
  </si>
  <si>
    <t>Limba engleză pentru afaceri III</t>
  </si>
  <si>
    <t>Limba franceză pentru afaceri III</t>
  </si>
  <si>
    <t>Practica de specialitate</t>
  </si>
  <si>
    <t>Limba engleză pentru afaceri IV</t>
  </si>
  <si>
    <t>Limba franceză pentru afaceri IV</t>
  </si>
  <si>
    <t>Contabilitate de gestiune</t>
  </si>
  <si>
    <t xml:space="preserve">Economie europeană </t>
  </si>
  <si>
    <t>Finanțe</t>
  </si>
  <si>
    <t>Finanțe și bănci</t>
  </si>
  <si>
    <t>Bazele contabilității</t>
  </si>
  <si>
    <t xml:space="preserve">Finanțe </t>
  </si>
  <si>
    <t>Moneda</t>
  </si>
  <si>
    <t>Contabilitate financiară</t>
  </si>
  <si>
    <t xml:space="preserve">Finanțe publice </t>
  </si>
  <si>
    <t>Sisteme și mecanisme economice și monetare</t>
  </si>
  <si>
    <t>Educație fizică si sport III</t>
  </si>
  <si>
    <t>Mediul concurențial internațional</t>
  </si>
  <si>
    <t>Globalizare economica si competitivitate</t>
  </si>
  <si>
    <t>Operațiunile instituțiilor de credit</t>
  </si>
  <si>
    <t xml:space="preserve">Baze de date </t>
  </si>
  <si>
    <t>Produse și servicii bancare</t>
  </si>
  <si>
    <t>Organizații economice internaționale</t>
  </si>
  <si>
    <t>Gestiunea financiară a firmei</t>
  </si>
  <si>
    <t>Economia sectorului public</t>
  </si>
  <si>
    <t>Politici economice internationale</t>
  </si>
  <si>
    <t>Economie si finante comportamentale</t>
  </si>
  <si>
    <t>Asigurări și reasigurări</t>
  </si>
  <si>
    <t>Finanțe internaționale</t>
  </si>
  <si>
    <t>Piețe de capital</t>
  </si>
  <si>
    <t>Politici economice comparate</t>
  </si>
  <si>
    <t>Analiză economico-financiară</t>
  </si>
  <si>
    <t xml:space="preserve">Teoria jocurilor </t>
  </si>
  <si>
    <t>Gestiune bancară</t>
  </si>
  <si>
    <t>Fiscalitate</t>
  </si>
  <si>
    <t>Politica financiară a firmei</t>
  </si>
  <si>
    <t>Gestiunea financiară a instituțiilor publice</t>
  </si>
  <si>
    <t>Buget și trezorerie publică</t>
  </si>
  <si>
    <t>Elaborarea lucrării de licență</t>
  </si>
  <si>
    <t>Gestiunea riscului pe piețele financiare</t>
  </si>
  <si>
    <t>Managementul portofoliului de active financiare</t>
  </si>
  <si>
    <t>Finanţe corporative</t>
  </si>
  <si>
    <t>Dezvoltare regională și rurală</t>
  </si>
  <si>
    <t xml:space="preserve">Prețuri și concurență </t>
  </si>
  <si>
    <t>Protecție socială și pensii private</t>
  </si>
  <si>
    <t>Control financiar</t>
  </si>
  <si>
    <t>Educație fizică şi sport IV</t>
  </si>
  <si>
    <t>Educație fizică şi sport II</t>
  </si>
  <si>
    <t>P.L.22.FIN.07.I.Ob.1</t>
  </si>
  <si>
    <t>P.L.22.FIN.07.I.Ob.2</t>
  </si>
  <si>
    <t>P.L.22.FIN.07.I.Ob.3</t>
  </si>
  <si>
    <t>P.L.22.FIN.07.I.Ob.4</t>
  </si>
  <si>
    <t>P.L.22.FIN.07.I.Ob.5</t>
  </si>
  <si>
    <t>P.L.22.FIN.07.I.Ob.6</t>
  </si>
  <si>
    <t>P.L.22.FIN.07.I.Ob.7</t>
  </si>
  <si>
    <t>P.L.22.FIN.07.I.Op.8</t>
  </si>
  <si>
    <t>P.L.22.FIN.07.I.Op.9</t>
  </si>
  <si>
    <t>P.L.22.FIN.07.I.Fac.10</t>
  </si>
  <si>
    <t>P.L.22.FIN.07.I.Fac.11</t>
  </si>
  <si>
    <t>P.L.22.FIN.07.II.Ob.1</t>
  </si>
  <si>
    <t>P.L.22.FIN.07.II.Ob.2</t>
  </si>
  <si>
    <t>P.L.22.FIN.07.II.Ob.3</t>
  </si>
  <si>
    <t>P.L.22.FIN.07.II.Ob.4</t>
  </si>
  <si>
    <t>P.L.22.FIN.07.II.Ob.5</t>
  </si>
  <si>
    <t>P.L.22.FIN.07.II.Ob.6</t>
  </si>
  <si>
    <t>P.L.22.FIN.07.II.Ob.7</t>
  </si>
  <si>
    <t>P.L.22.FIN.07.II.Op.8</t>
  </si>
  <si>
    <t>P.L.22.FIN.07.II.Op.9</t>
  </si>
  <si>
    <t>P.L.22.FIN.07.II.Fac.10</t>
  </si>
  <si>
    <t>P.L.22.FIN.07.II.Fac.11</t>
  </si>
  <si>
    <t>P.L.22.FIN.07.III.Ob.1</t>
  </si>
  <si>
    <t>P.L.22.FIN.07.III.Ob.2</t>
  </si>
  <si>
    <t>P.L.22.FIN.07.III.Ob.3</t>
  </si>
  <si>
    <t>P.L.22.FIN.07.III.Ob.4</t>
  </si>
  <si>
    <t>P.L.22.FIN.07.III.Op.5</t>
  </si>
  <si>
    <t>P.L.22.FIN.07.III.Op.6</t>
  </si>
  <si>
    <t>P.L.22.FIN.07.III.Op.7</t>
  </si>
  <si>
    <t>P.L.22.FIN.07.III.Op.8</t>
  </si>
  <si>
    <t>P.L.22.FIN.07.III.Op.9</t>
  </si>
  <si>
    <t>P.L.22.FIN.07.III.Op.10</t>
  </si>
  <si>
    <t>P.L.22.FIN.07.III.Op.11</t>
  </si>
  <si>
    <t>P.L.22.FIN.07.III.Op.12</t>
  </si>
  <si>
    <t>P.L.22.FIN.07.III.Fac.13</t>
  </si>
  <si>
    <t>P.L.22.FIN.07.III.Fac.14</t>
  </si>
  <si>
    <t>P.L.22.FIN.07.III.Fac.15</t>
  </si>
  <si>
    <t>P.L.22.FIN.07.IV.Ob.1</t>
  </si>
  <si>
    <t>P.L.22.FIN.07.IV.Ob.2</t>
  </si>
  <si>
    <t>P.L.22.FIN.07.IV.Ob.3</t>
  </si>
  <si>
    <t>P.L.22.FIN.07.IV.Ob.4</t>
  </si>
  <si>
    <t>P.L.22.FIN.07.IV.Ob.5</t>
  </si>
  <si>
    <t>P.L.22.FIN.07.IV.Ob.6</t>
  </si>
  <si>
    <t>P.L.22.FIN.07.IV.Op.7</t>
  </si>
  <si>
    <t>P.L.22.FIN.07.IV.Op.8</t>
  </si>
  <si>
    <t>P.L.22.FIN.07.IV.Op.9</t>
  </si>
  <si>
    <t>P.L.22.FIN.07.IV.Op.10</t>
  </si>
  <si>
    <t>P.L.22.FIN.07.IV.Op.11</t>
  </si>
  <si>
    <t>P.L.22.FIN.07.IV.Fac.12</t>
  </si>
  <si>
    <t>P.L.22.FIN.07.IV.Fac.13</t>
  </si>
  <si>
    <t>P.L.22.FIN.07.IV.Fac.14</t>
  </si>
  <si>
    <t>P.L.22.FIN.07.V.Ob.1</t>
  </si>
  <si>
    <t>P.L.22.FIN.07.V.Ob.2</t>
  </si>
  <si>
    <t>P.L.22.FIN.07.V.Ob.3</t>
  </si>
  <si>
    <t>P.L.22.FIN.07.V.Ob.4</t>
  </si>
  <si>
    <t>P.L.22.FIN.07.V.Ob.5</t>
  </si>
  <si>
    <t>P.L.22.FIN.07.V.Op.6</t>
  </si>
  <si>
    <t>P.L.22.FIN.07.V.Op.7</t>
  </si>
  <si>
    <t>P.L.22.FIN.07.V.Op.8</t>
  </si>
  <si>
    <t>P.L.22.FIN.07.V.Fac.9</t>
  </si>
  <si>
    <t>P.L.22.FIN.07.V.Fac.10</t>
  </si>
  <si>
    <t>P.L.22.FIN.07.V.Fac.11</t>
  </si>
  <si>
    <t>P.L.22.FIN.07.V.Fac.12</t>
  </si>
  <si>
    <t>P.L.22.FIN.07.VI.Ob.1</t>
  </si>
  <si>
    <t>P.L.22.FIN.07.VI.Ob.2</t>
  </si>
  <si>
    <t>P.L.22.FIN.07.VI.Ob.3</t>
  </si>
  <si>
    <t>P.L.22.FIN.07.VI.Ob.4</t>
  </si>
  <si>
    <t>P.L.22.FIN.07.VI.Ob.5</t>
  </si>
  <si>
    <t>P.L.22.FIN.07.VI.Ob.6</t>
  </si>
  <si>
    <t>P.L.22.FIN.07.VI.Op.7</t>
  </si>
  <si>
    <t>P.L.22.FIN.07.VI.Op.8</t>
  </si>
  <si>
    <t>P.L.22.FIN.07.VI.Op.9</t>
  </si>
  <si>
    <t>P.L.22.FIN.07.VI.Fac.10</t>
  </si>
  <si>
    <t>P.L.22.FIN.07.VI.Fac.11</t>
  </si>
  <si>
    <t>P.L.22.FIN.07.VI.Fac.12</t>
  </si>
  <si>
    <t>P.L.22.FIN.07.VI.Fac.13</t>
  </si>
  <si>
    <t>2026 - 2029</t>
  </si>
  <si>
    <t>2028 - 2029</t>
  </si>
  <si>
    <t>Etică și integritate academică: fundamente și valori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</si>
</sst>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0" fillId="6" borderId="0" applyNumberFormat="0" applyBorder="0" applyAlignment="0" applyProtection="0"/>
  </cellStyleXfs>
  <cellXfs count="277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0" xfId="0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46" xfId="0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30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1" fillId="2" borderId="31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6" xfId="0" applyBorder="1" applyAlignment="1">
      <alignment vertical="center" wrapText="1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41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48" xfId="0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0" fillId="0" borderId="60" xfId="0" applyBorder="1" applyAlignment="1">
      <alignment horizontal="center" vertical="center" wrapText="1"/>
    </xf>
    <xf numFmtId="0" fontId="0" fillId="0" borderId="0" xfId="0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4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1" xfId="0" applyBorder="1" applyAlignment="1" applyProtection="1">
      <alignment horizontal="center"/>
      <protection locked="0"/>
    </xf>
    <xf numFmtId="0" fontId="0" fillId="0" borderId="48" xfId="0" applyBorder="1" applyAlignment="1" applyProtection="1">
      <alignment horizontal="center"/>
      <protection locked="0"/>
    </xf>
    <xf numFmtId="0" fontId="0" fillId="0" borderId="45" xfId="0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11" fillId="0" borderId="1" xfId="2" applyFont="1" applyFill="1" applyBorder="1" applyAlignment="1">
      <alignment vertical="center" wrapText="1"/>
    </xf>
    <xf numFmtId="0" fontId="10" fillId="0" borderId="1" xfId="2" applyFill="1" applyBorder="1" applyAlignment="1">
      <alignment horizontal="center" vertical="center" wrapText="1"/>
    </xf>
    <xf numFmtId="0" fontId="10" fillId="0" borderId="9" xfId="2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1" xfId="0" applyBorder="1" applyAlignment="1" applyProtection="1">
      <alignment horizontal="center"/>
      <protection locked="0"/>
    </xf>
    <xf numFmtId="0" fontId="0" fillId="0" borderId="64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67" xfId="0" applyBorder="1" applyAlignment="1">
      <alignment horizontal="left" vertical="center" wrapText="1"/>
    </xf>
    <xf numFmtId="0" fontId="0" fillId="0" borderId="51" xfId="0" applyBorder="1" applyAlignment="1">
      <alignment vertical="center" wrapText="1"/>
    </xf>
    <xf numFmtId="0" fontId="11" fillId="0" borderId="51" xfId="2" applyFont="1" applyFill="1" applyBorder="1" applyAlignment="1">
      <alignment vertical="center" wrapText="1"/>
    </xf>
    <xf numFmtId="0" fontId="11" fillId="0" borderId="51" xfId="2" applyFont="1" applyFill="1" applyBorder="1" applyAlignment="1">
      <alignment horizontal="center" vertical="center" wrapText="1"/>
    </xf>
    <xf numFmtId="0" fontId="10" fillId="0" borderId="51" xfId="2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9" xfId="2" applyFont="1" applyFill="1" applyBorder="1" applyAlignment="1">
      <alignment vertical="center" wrapText="1"/>
    </xf>
    <xf numFmtId="0" fontId="0" fillId="0" borderId="29" xfId="0" applyBorder="1" applyAlignment="1">
      <alignment horizontal="center" vertical="center" wrapText="1"/>
    </xf>
    <xf numFmtId="0" fontId="11" fillId="0" borderId="9" xfId="2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25" xfId="0" applyBorder="1" applyAlignment="1" applyProtection="1">
      <alignment horizontal="center"/>
      <protection locked="0"/>
    </xf>
    <xf numFmtId="0" fontId="0" fillId="0" borderId="30" xfId="0" applyBorder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14" fillId="0" borderId="51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0" fillId="0" borderId="59" xfId="0" applyBorder="1" applyAlignment="1">
      <alignment horizontal="center" vertical="center"/>
    </xf>
    <xf numFmtId="0" fontId="14" fillId="0" borderId="5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textRotation="90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0" fillId="0" borderId="0" xfId="0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textRotation="90" wrapText="1"/>
    </xf>
    <xf numFmtId="0" fontId="1" fillId="2" borderId="32" xfId="0" applyFont="1" applyFill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6" fillId="4" borderId="22" xfId="0" applyFont="1" applyFill="1" applyBorder="1" applyAlignment="1" applyProtection="1">
      <alignment horizontal="center" vertical="center" wrapText="1"/>
      <protection locked="0"/>
    </xf>
    <xf numFmtId="0" fontId="6" fillId="4" borderId="2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4" borderId="24" xfId="0" applyFont="1" applyFill="1" applyBorder="1" applyAlignment="1" applyProtection="1">
      <alignment horizontal="center" vertical="center" wrapText="1"/>
      <protection locked="0"/>
    </xf>
    <xf numFmtId="0" fontId="0" fillId="0" borderId="6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3" borderId="41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right"/>
    </xf>
    <xf numFmtId="0" fontId="0" fillId="0" borderId="24" xfId="0" applyBorder="1" applyAlignment="1">
      <alignment horizontal="right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</cellXfs>
  <cellStyles count="3">
    <cellStyle name="Good" xfId="2" builtinId="26"/>
    <cellStyle name="Normal" xfId="0" builtinId="0"/>
    <cellStyle name="Normal 2" xfId="1" xr:uid="{00000000-0005-0000-0000-000001000000}"/>
  </cellStyles>
  <dxfs count="259"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00FF99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00FF99"/>
        </patternFill>
      </fill>
    </dxf>
    <dxf>
      <fill>
        <patternFill>
          <bgColor rgb="FFCD54DA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00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FFFF99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99CC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FFFF99"/>
        </patternFill>
      </fill>
    </dxf>
    <dxf>
      <fill>
        <patternFill>
          <bgColor rgb="FFFF99CC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99CC"/>
        </patternFill>
      </fill>
    </dxf>
    <dxf>
      <fill>
        <patternFill>
          <bgColor rgb="FFFFFF99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CD54DA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FFCC66"/>
        </patternFill>
      </fill>
    </dxf>
  </dxfs>
  <tableStyles count="0" defaultTableStyle="TableStyleMedium2" defaultPivotStyle="PivotStyleLight16"/>
  <colors>
    <mruColors>
      <color rgb="FFCD54DA"/>
      <color rgb="FFFFFF99"/>
      <color rgb="FFFFFFCC"/>
      <color rgb="FFFFFFFF"/>
      <color rgb="FF00FF99"/>
      <color rgb="FFFFCC66"/>
      <color rgb="FFFF99CC"/>
      <color rgb="FFD47AE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47625</xdr:rowOff>
    </xdr:from>
    <xdr:to>
      <xdr:col>1</xdr:col>
      <xdr:colOff>990600</xdr:colOff>
      <xdr:row>0</xdr:row>
      <xdr:rowOff>845820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403A64-0A9C-4C7E-88F1-E9D83E68F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5" y="47625"/>
          <a:ext cx="771525" cy="798195"/>
        </a:xfrm>
        <a:prstGeom prst="rect">
          <a:avLst/>
        </a:prstGeom>
      </xdr:spPr>
    </xdr:pic>
    <xdr:clientData/>
  </xdr:twoCellAnchor>
  <xdr:twoCellAnchor>
    <xdr:from>
      <xdr:col>10</xdr:col>
      <xdr:colOff>53340</xdr:colOff>
      <xdr:row>0</xdr:row>
      <xdr:rowOff>53340</xdr:rowOff>
    </xdr:from>
    <xdr:to>
      <xdr:col>11</xdr:col>
      <xdr:colOff>152400</xdr:colOff>
      <xdr:row>0</xdr:row>
      <xdr:rowOff>852098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C994193B-D3C3-4714-9AD2-B1E7FB033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82000" y="53340"/>
          <a:ext cx="792480" cy="798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9525</xdr:rowOff>
    </xdr:from>
    <xdr:to>
      <xdr:col>1</xdr:col>
      <xdr:colOff>1009650</xdr:colOff>
      <xdr:row>0</xdr:row>
      <xdr:rowOff>784860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61E2A9-F297-4D50-A262-6955E63E6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165" y="9525"/>
          <a:ext cx="771525" cy="775335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11</xdr:col>
      <xdr:colOff>76200</xdr:colOff>
      <xdr:row>0</xdr:row>
      <xdr:rowOff>798758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8D646D79-BFCE-4F85-9BFB-0DE254B3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59140" y="0"/>
          <a:ext cx="792480" cy="798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57151</xdr:rowOff>
    </xdr:from>
    <xdr:to>
      <xdr:col>1</xdr:col>
      <xdr:colOff>1038225</xdr:colOff>
      <xdr:row>0</xdr:row>
      <xdr:rowOff>800101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51344D-A1D9-4164-9D01-DA50A47EC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" y="57151"/>
          <a:ext cx="771525" cy="742950"/>
        </a:xfrm>
        <a:prstGeom prst="rect">
          <a:avLst/>
        </a:prstGeom>
      </xdr:spPr>
    </xdr:pic>
    <xdr:clientData/>
  </xdr:twoCellAnchor>
  <xdr:twoCellAnchor>
    <xdr:from>
      <xdr:col>10</xdr:col>
      <xdr:colOff>60960</xdr:colOff>
      <xdr:row>0</xdr:row>
      <xdr:rowOff>38100</xdr:rowOff>
    </xdr:from>
    <xdr:to>
      <xdr:col>11</xdr:col>
      <xdr:colOff>121920</xdr:colOff>
      <xdr:row>0</xdr:row>
      <xdr:rowOff>836858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C607AE8E-8257-472C-8EC8-22FBC01A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20100" y="38100"/>
          <a:ext cx="792480" cy="798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62485</xdr:rowOff>
    </xdr:from>
    <xdr:to>
      <xdr:col>1</xdr:col>
      <xdr:colOff>1000125</xdr:colOff>
      <xdr:row>0</xdr:row>
      <xdr:rowOff>815340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965907-B492-41AE-8D2A-23811F2A5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" y="62485"/>
          <a:ext cx="771525" cy="752855"/>
        </a:xfrm>
        <a:prstGeom prst="rect">
          <a:avLst/>
        </a:prstGeom>
      </xdr:spPr>
    </xdr:pic>
    <xdr:clientData/>
  </xdr:twoCellAnchor>
  <xdr:twoCellAnchor>
    <xdr:from>
      <xdr:col>10</xdr:col>
      <xdr:colOff>91440</xdr:colOff>
      <xdr:row>0</xdr:row>
      <xdr:rowOff>45720</xdr:rowOff>
    </xdr:from>
    <xdr:to>
      <xdr:col>11</xdr:col>
      <xdr:colOff>175260</xdr:colOff>
      <xdr:row>0</xdr:row>
      <xdr:rowOff>844478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6976CCC9-60C6-4233-B2A3-BB4EACB4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20100" y="45720"/>
          <a:ext cx="792480" cy="798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220980</xdr:colOff>
      <xdr:row>0</xdr:row>
      <xdr:rowOff>70105</xdr:rowOff>
    </xdr:from>
    <xdr:to>
      <xdr:col>1</xdr:col>
      <xdr:colOff>992505</xdr:colOff>
      <xdr:row>0</xdr:row>
      <xdr:rowOff>822960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8AC059-8C04-4326-969B-A7773E63C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" y="70105"/>
          <a:ext cx="771525" cy="752855"/>
        </a:xfrm>
        <a:prstGeom prst="rect">
          <a:avLst/>
        </a:prstGeom>
      </xdr:spPr>
    </xdr:pic>
    <xdr:clientData/>
  </xdr:twoCellAnchor>
  <xdr:twoCellAnchor>
    <xdr:from>
      <xdr:col>10</xdr:col>
      <xdr:colOff>53340</xdr:colOff>
      <xdr:row>0</xdr:row>
      <xdr:rowOff>45720</xdr:rowOff>
    </xdr:from>
    <xdr:to>
      <xdr:col>11</xdr:col>
      <xdr:colOff>121920</xdr:colOff>
      <xdr:row>0</xdr:row>
      <xdr:rowOff>844478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B9E1A9EA-ED88-4C0F-9156-5FE8273E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82000" y="45720"/>
          <a:ext cx="792480" cy="798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62485</xdr:rowOff>
    </xdr:from>
    <xdr:to>
      <xdr:col>1</xdr:col>
      <xdr:colOff>1000125</xdr:colOff>
      <xdr:row>0</xdr:row>
      <xdr:rowOff>784860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2B07C0F-0E1B-4D9B-8C06-F886C34CD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" y="62485"/>
          <a:ext cx="771525" cy="722375"/>
        </a:xfrm>
        <a:prstGeom prst="rect">
          <a:avLst/>
        </a:prstGeom>
      </xdr:spPr>
    </xdr:pic>
    <xdr:clientData/>
  </xdr:twoCellAnchor>
  <xdr:twoCellAnchor>
    <xdr:from>
      <xdr:col>10</xdr:col>
      <xdr:colOff>91440</xdr:colOff>
      <xdr:row>0</xdr:row>
      <xdr:rowOff>53340</xdr:rowOff>
    </xdr:from>
    <xdr:to>
      <xdr:col>11</xdr:col>
      <xdr:colOff>190500</xdr:colOff>
      <xdr:row>0</xdr:row>
      <xdr:rowOff>852098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D81F44DF-484A-4038-AED5-C192D514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20100" y="53340"/>
          <a:ext cx="792480" cy="798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F87A0-46CE-4EED-B60E-C36BC2C5543A}">
  <sheetPr>
    <pageSetUpPr fitToPage="1"/>
  </sheetPr>
  <dimension ref="A1:T30"/>
  <sheetViews>
    <sheetView topLeftCell="A20" workbookViewId="0">
      <selection activeCell="L2" sqref="L2:M2"/>
    </sheetView>
  </sheetViews>
  <sheetFormatPr defaultRowHeight="14.4" x14ac:dyDescent="0.3"/>
  <cols>
    <col min="1" max="1" width="4.6640625" customWidth="1"/>
    <col min="2" max="2" width="19.44140625" bestFit="1" customWidth="1"/>
    <col min="3" max="3" width="45.6640625" customWidth="1"/>
    <col min="4" max="4" width="10.44140625" customWidth="1"/>
    <col min="5" max="5" width="6" customWidth="1"/>
    <col min="6" max="6" width="7.5546875" customWidth="1"/>
    <col min="7" max="9" width="5.5546875" customWidth="1"/>
    <col min="10" max="10" width="11" customWidth="1"/>
    <col min="11" max="11" width="10.109375" customWidth="1"/>
    <col min="12" max="12" width="3.5546875" bestFit="1" customWidth="1"/>
    <col min="13" max="13" width="9.109375" customWidth="1"/>
    <col min="20" max="20" width="10.109375" customWidth="1"/>
  </cols>
  <sheetData>
    <row r="1" spans="1:20" ht="67.5" customHeight="1" x14ac:dyDescent="0.35">
      <c r="A1" s="101"/>
      <c r="B1" s="96"/>
      <c r="C1" s="3"/>
      <c r="D1" s="148" t="s">
        <v>58</v>
      </c>
      <c r="E1" s="148"/>
      <c r="F1" s="148"/>
      <c r="G1" s="148"/>
      <c r="H1" s="148"/>
      <c r="I1" s="2"/>
      <c r="J1" s="4"/>
      <c r="K1" s="149"/>
      <c r="L1" s="149"/>
      <c r="M1" s="101"/>
      <c r="P1" s="43"/>
      <c r="Q1" s="43"/>
      <c r="R1" s="43"/>
      <c r="S1" s="43"/>
      <c r="T1" s="43"/>
    </row>
    <row r="2" spans="1:20" ht="15" customHeight="1" x14ac:dyDescent="0.3">
      <c r="A2" s="101"/>
      <c r="B2" s="150"/>
      <c r="C2" s="150"/>
      <c r="D2" s="151" t="s">
        <v>208</v>
      </c>
      <c r="E2" s="151"/>
      <c r="F2" s="151"/>
      <c r="G2" s="151"/>
      <c r="H2" s="151"/>
      <c r="J2" s="5"/>
      <c r="K2" s="5" t="s">
        <v>0</v>
      </c>
      <c r="L2" s="150" t="s">
        <v>37</v>
      </c>
      <c r="M2" s="150"/>
      <c r="P2" s="44"/>
      <c r="Q2" s="44"/>
      <c r="R2" s="44"/>
      <c r="S2" s="44"/>
      <c r="T2" s="44"/>
    </row>
    <row r="3" spans="1:20" x14ac:dyDescent="0.3">
      <c r="A3" s="101"/>
      <c r="B3" s="95" t="s">
        <v>1</v>
      </c>
      <c r="C3" s="150" t="s">
        <v>92</v>
      </c>
      <c r="D3" s="150"/>
      <c r="E3" s="150"/>
      <c r="F3" s="150"/>
      <c r="G3" s="150"/>
      <c r="J3" s="5"/>
      <c r="K3" s="5" t="s">
        <v>2</v>
      </c>
      <c r="L3" s="150" t="s">
        <v>3</v>
      </c>
      <c r="M3" s="150"/>
      <c r="S3" s="44"/>
      <c r="T3" s="44"/>
    </row>
    <row r="4" spans="1:20" x14ac:dyDescent="0.3">
      <c r="A4" s="101"/>
      <c r="B4" s="95" t="s">
        <v>4</v>
      </c>
      <c r="C4" s="150" t="s">
        <v>93</v>
      </c>
      <c r="D4" s="150"/>
      <c r="E4" s="150"/>
      <c r="F4" s="150"/>
      <c r="G4" s="150"/>
      <c r="J4" s="5"/>
      <c r="K4" s="5" t="s">
        <v>5</v>
      </c>
      <c r="L4" s="150" t="s">
        <v>3</v>
      </c>
      <c r="M4" s="150"/>
      <c r="S4" s="44"/>
      <c r="T4" s="44"/>
    </row>
    <row r="5" spans="1:20" s="17" customFormat="1" ht="12" customHeight="1" thickBot="1" x14ac:dyDescent="0.25">
      <c r="A5" s="14"/>
      <c r="B5" s="15"/>
      <c r="C5" s="16"/>
      <c r="D5" s="16"/>
      <c r="E5" s="16"/>
      <c r="F5" s="16"/>
      <c r="G5" s="16"/>
      <c r="J5" s="18"/>
      <c r="K5" s="19"/>
      <c r="L5" s="16"/>
      <c r="M5" s="14"/>
      <c r="S5" s="44"/>
      <c r="T5" s="44"/>
    </row>
    <row r="6" spans="1:20" s="1" customFormat="1" ht="20.100000000000001" customHeight="1" x14ac:dyDescent="0.3">
      <c r="A6" s="159" t="s">
        <v>6</v>
      </c>
      <c r="B6" s="161" t="s">
        <v>7</v>
      </c>
      <c r="C6" s="161" t="s">
        <v>8</v>
      </c>
      <c r="D6" s="163" t="s">
        <v>9</v>
      </c>
      <c r="E6" s="165" t="s">
        <v>10</v>
      </c>
      <c r="F6" s="167" t="s">
        <v>11</v>
      </c>
      <c r="G6" s="168"/>
      <c r="H6" s="168"/>
      <c r="I6" s="168"/>
      <c r="J6" s="161" t="s">
        <v>12</v>
      </c>
      <c r="K6" s="161"/>
      <c r="L6" s="161" t="s">
        <v>13</v>
      </c>
      <c r="M6" s="169"/>
      <c r="P6" s="44"/>
      <c r="Q6" s="44"/>
      <c r="R6" s="44"/>
      <c r="S6" s="44"/>
      <c r="T6" s="44"/>
    </row>
    <row r="7" spans="1:20" ht="29.4" thickBot="1" x14ac:dyDescent="0.35">
      <c r="A7" s="160"/>
      <c r="B7" s="162"/>
      <c r="C7" s="162"/>
      <c r="D7" s="164"/>
      <c r="E7" s="166"/>
      <c r="F7" s="6" t="s">
        <v>14</v>
      </c>
      <c r="G7" s="6" t="s">
        <v>15</v>
      </c>
      <c r="H7" s="6" t="s">
        <v>16</v>
      </c>
      <c r="I7" s="6" t="s">
        <v>17</v>
      </c>
      <c r="J7" s="102" t="s">
        <v>61</v>
      </c>
      <c r="K7" s="102" t="s">
        <v>56</v>
      </c>
      <c r="L7" s="162"/>
      <c r="M7" s="170"/>
      <c r="P7" s="44"/>
      <c r="Q7" s="44"/>
      <c r="R7" s="44"/>
      <c r="S7" s="44"/>
      <c r="T7" s="44"/>
    </row>
    <row r="8" spans="1:20" ht="15" thickBot="1" x14ac:dyDescent="0.35">
      <c r="A8" s="152" t="s">
        <v>18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4"/>
      <c r="P8" s="44"/>
      <c r="Q8" s="44"/>
      <c r="R8" s="44"/>
      <c r="S8" s="44"/>
      <c r="T8" s="44"/>
    </row>
    <row r="9" spans="1:20" ht="15" customHeight="1" x14ac:dyDescent="0.3">
      <c r="A9" s="64">
        <v>1</v>
      </c>
      <c r="B9" s="52" t="s">
        <v>132</v>
      </c>
      <c r="C9" s="127" t="s">
        <v>67</v>
      </c>
      <c r="D9" s="113" t="s">
        <v>38</v>
      </c>
      <c r="E9" s="128">
        <v>5</v>
      </c>
      <c r="F9" s="128">
        <v>2</v>
      </c>
      <c r="G9" s="128">
        <v>2</v>
      </c>
      <c r="H9" s="129"/>
      <c r="I9" s="52"/>
      <c r="J9" s="52">
        <f>SUM(F9:I9)*14</f>
        <v>56</v>
      </c>
      <c r="K9" s="52">
        <f>E9*25-J9</f>
        <v>69</v>
      </c>
      <c r="L9" s="155" t="s">
        <v>19</v>
      </c>
      <c r="M9" s="156"/>
      <c r="P9" s="44"/>
      <c r="Q9" s="44"/>
      <c r="R9" s="44"/>
      <c r="S9" s="44"/>
      <c r="T9" s="44"/>
    </row>
    <row r="10" spans="1:20" ht="15" customHeight="1" x14ac:dyDescent="0.3">
      <c r="A10" s="27">
        <v>2</v>
      </c>
      <c r="B10" s="94" t="s">
        <v>133</v>
      </c>
      <c r="C10" s="114" t="s">
        <v>73</v>
      </c>
      <c r="D10" s="113" t="s">
        <v>38</v>
      </c>
      <c r="E10" s="9">
        <v>3</v>
      </c>
      <c r="F10" s="109">
        <v>1</v>
      </c>
      <c r="G10" s="94">
        <v>1</v>
      </c>
      <c r="H10" s="94"/>
      <c r="I10" s="94"/>
      <c r="J10" s="94">
        <f t="shared" ref="J10:J15" si="0">SUM(F10:I10)*14</f>
        <v>28</v>
      </c>
      <c r="K10" s="94">
        <f t="shared" ref="K10:K15" si="1">E10*25-J10</f>
        <v>47</v>
      </c>
      <c r="L10" s="157" t="s">
        <v>20</v>
      </c>
      <c r="M10" s="158"/>
      <c r="P10" s="44"/>
      <c r="Q10" s="44"/>
      <c r="R10" s="44"/>
      <c r="S10" s="44"/>
      <c r="T10" s="44"/>
    </row>
    <row r="11" spans="1:20" ht="15" customHeight="1" x14ac:dyDescent="0.3">
      <c r="A11" s="27">
        <v>3</v>
      </c>
      <c r="B11" s="94" t="s">
        <v>134</v>
      </c>
      <c r="C11" s="110" t="s">
        <v>71</v>
      </c>
      <c r="D11" s="9" t="s">
        <v>38</v>
      </c>
      <c r="E11" s="130">
        <v>5</v>
      </c>
      <c r="F11" s="130">
        <v>2</v>
      </c>
      <c r="G11" s="130">
        <v>1</v>
      </c>
      <c r="H11" s="111"/>
      <c r="I11" s="94"/>
      <c r="J11" s="94">
        <f t="shared" si="0"/>
        <v>42</v>
      </c>
      <c r="K11" s="94">
        <f t="shared" si="1"/>
        <v>83</v>
      </c>
      <c r="L11" s="157" t="s">
        <v>19</v>
      </c>
      <c r="M11" s="158" t="s">
        <v>19</v>
      </c>
      <c r="P11" s="44"/>
      <c r="Q11" s="44"/>
      <c r="R11" s="44"/>
      <c r="S11" s="44"/>
      <c r="T11" s="44"/>
    </row>
    <row r="12" spans="1:20" x14ac:dyDescent="0.3">
      <c r="A12" s="27">
        <v>4</v>
      </c>
      <c r="B12" s="94" t="s">
        <v>135</v>
      </c>
      <c r="C12" s="110" t="s">
        <v>70</v>
      </c>
      <c r="D12" s="9" t="s">
        <v>38</v>
      </c>
      <c r="E12" s="130">
        <v>5</v>
      </c>
      <c r="F12" s="130">
        <v>2</v>
      </c>
      <c r="G12" s="130">
        <v>1</v>
      </c>
      <c r="H12" s="111"/>
      <c r="I12" s="94"/>
      <c r="J12" s="94">
        <f t="shared" si="0"/>
        <v>42</v>
      </c>
      <c r="K12" s="94">
        <f t="shared" si="1"/>
        <v>83</v>
      </c>
      <c r="L12" s="157" t="s">
        <v>20</v>
      </c>
      <c r="M12" s="158" t="s">
        <v>14</v>
      </c>
      <c r="P12" s="44"/>
      <c r="Q12" s="44"/>
      <c r="R12" s="44"/>
      <c r="S12" s="44"/>
      <c r="T12" s="44"/>
    </row>
    <row r="13" spans="1:20" x14ac:dyDescent="0.3">
      <c r="A13" s="27">
        <v>5</v>
      </c>
      <c r="B13" s="94" t="s">
        <v>136</v>
      </c>
      <c r="C13" s="110" t="s">
        <v>68</v>
      </c>
      <c r="D13" s="9" t="s">
        <v>38</v>
      </c>
      <c r="E13" s="130">
        <v>3</v>
      </c>
      <c r="F13" s="130">
        <v>1</v>
      </c>
      <c r="G13" s="130">
        <v>1</v>
      </c>
      <c r="H13" s="111"/>
      <c r="I13" s="94"/>
      <c r="J13" s="94">
        <f t="shared" si="0"/>
        <v>28</v>
      </c>
      <c r="K13" s="94">
        <f t="shared" si="1"/>
        <v>47</v>
      </c>
      <c r="L13" s="157" t="s">
        <v>19</v>
      </c>
      <c r="M13" s="158"/>
      <c r="P13" s="44"/>
      <c r="Q13" s="44"/>
      <c r="R13" s="44"/>
      <c r="S13" s="44"/>
      <c r="T13" s="44"/>
    </row>
    <row r="14" spans="1:20" x14ac:dyDescent="0.3">
      <c r="A14" s="27">
        <v>6</v>
      </c>
      <c r="B14" s="94" t="s">
        <v>137</v>
      </c>
      <c r="C14" s="110" t="s">
        <v>91</v>
      </c>
      <c r="D14" s="113" t="s">
        <v>38</v>
      </c>
      <c r="E14" s="130">
        <v>5</v>
      </c>
      <c r="F14" s="130">
        <v>2</v>
      </c>
      <c r="G14" s="130">
        <v>2</v>
      </c>
      <c r="H14" s="111"/>
      <c r="I14" s="94"/>
      <c r="J14" s="94">
        <f t="shared" si="0"/>
        <v>56</v>
      </c>
      <c r="K14" s="94">
        <f t="shared" si="1"/>
        <v>69</v>
      </c>
      <c r="L14" s="157" t="s">
        <v>19</v>
      </c>
      <c r="M14" s="158"/>
      <c r="P14" s="44"/>
      <c r="Q14" s="44"/>
      <c r="R14" s="44"/>
      <c r="S14" s="44"/>
      <c r="T14" s="44"/>
    </row>
    <row r="15" spans="1:20" ht="15" customHeight="1" thickBot="1" x14ac:dyDescent="0.35">
      <c r="A15" s="65">
        <v>7</v>
      </c>
      <c r="B15" s="94" t="s">
        <v>138</v>
      </c>
      <c r="C15" s="131" t="s">
        <v>72</v>
      </c>
      <c r="D15" s="132" t="s">
        <v>14</v>
      </c>
      <c r="E15" s="133">
        <v>2</v>
      </c>
      <c r="F15" s="133"/>
      <c r="G15" s="133">
        <v>1</v>
      </c>
      <c r="H15" s="112"/>
      <c r="I15" s="106"/>
      <c r="J15" s="106">
        <f t="shared" si="0"/>
        <v>14</v>
      </c>
      <c r="K15" s="106">
        <f t="shared" si="1"/>
        <v>36</v>
      </c>
      <c r="L15" s="175" t="s">
        <v>20</v>
      </c>
      <c r="M15" s="176" t="s">
        <v>20</v>
      </c>
      <c r="P15" s="8"/>
      <c r="Q15" s="8"/>
      <c r="R15" s="8"/>
      <c r="S15" s="8"/>
      <c r="T15" s="8"/>
    </row>
    <row r="16" spans="1:20" ht="15" thickBot="1" x14ac:dyDescent="0.35">
      <c r="A16" s="177" t="s">
        <v>21</v>
      </c>
      <c r="B16" s="178"/>
      <c r="C16" s="178"/>
      <c r="D16" s="179"/>
      <c r="E16" s="178"/>
      <c r="F16" s="178"/>
      <c r="G16" s="178"/>
      <c r="H16" s="178"/>
      <c r="I16" s="178"/>
      <c r="J16" s="178"/>
      <c r="K16" s="178"/>
      <c r="L16" s="178"/>
      <c r="M16" s="180"/>
      <c r="O16" s="44"/>
      <c r="P16" s="44"/>
      <c r="Q16" s="44"/>
      <c r="R16" s="44"/>
      <c r="S16" s="44"/>
    </row>
    <row r="17" spans="1:20" ht="15.75" customHeight="1" x14ac:dyDescent="0.3">
      <c r="A17" s="29">
        <v>8</v>
      </c>
      <c r="B17" s="30" t="s">
        <v>139</v>
      </c>
      <c r="C17" s="39" t="s">
        <v>74</v>
      </c>
      <c r="D17" s="181" t="s">
        <v>14</v>
      </c>
      <c r="E17" s="181">
        <v>2</v>
      </c>
      <c r="F17" s="183"/>
      <c r="G17" s="185">
        <v>2</v>
      </c>
      <c r="H17" s="185"/>
      <c r="I17" s="185"/>
      <c r="J17" s="185">
        <f>SUM(F17:I17)*14</f>
        <v>28</v>
      </c>
      <c r="K17" s="185">
        <f>E17*25-J17</f>
        <v>22</v>
      </c>
      <c r="L17" s="171" t="s">
        <v>20</v>
      </c>
      <c r="M17" s="172"/>
      <c r="P17" s="44"/>
      <c r="Q17" s="44"/>
      <c r="R17" s="44"/>
      <c r="S17" s="44"/>
      <c r="T17" s="44"/>
    </row>
    <row r="18" spans="1:20" ht="15" thickBot="1" x14ac:dyDescent="0.35">
      <c r="A18" s="28">
        <v>9</v>
      </c>
      <c r="B18" s="126" t="s">
        <v>140</v>
      </c>
      <c r="C18" s="115" t="s">
        <v>75</v>
      </c>
      <c r="D18" s="182"/>
      <c r="E18" s="182"/>
      <c r="F18" s="184"/>
      <c r="G18" s="186"/>
      <c r="H18" s="186"/>
      <c r="I18" s="186"/>
      <c r="J18" s="186"/>
      <c r="K18" s="186"/>
      <c r="L18" s="173"/>
      <c r="M18" s="174"/>
      <c r="P18" s="44"/>
      <c r="Q18" s="44"/>
      <c r="R18" s="44"/>
      <c r="S18" s="44"/>
      <c r="T18" s="44"/>
    </row>
    <row r="19" spans="1:20" x14ac:dyDescent="0.3">
      <c r="A19" s="187" t="s">
        <v>22</v>
      </c>
      <c r="B19" s="188"/>
      <c r="C19" s="188"/>
      <c r="D19" s="89" t="s">
        <v>23</v>
      </c>
      <c r="E19" s="191">
        <f t="shared" ref="E19:K19" si="2">SUM(E9:E18)</f>
        <v>30</v>
      </c>
      <c r="F19" s="85">
        <f t="shared" si="2"/>
        <v>10</v>
      </c>
      <c r="G19" s="86">
        <f t="shared" si="2"/>
        <v>11</v>
      </c>
      <c r="H19" s="86">
        <f t="shared" si="2"/>
        <v>0</v>
      </c>
      <c r="I19" s="86">
        <f t="shared" si="2"/>
        <v>0</v>
      </c>
      <c r="J19" s="193">
        <f t="shared" si="2"/>
        <v>294</v>
      </c>
      <c r="K19" s="193">
        <f t="shared" si="2"/>
        <v>456</v>
      </c>
      <c r="L19" s="86" t="s">
        <v>24</v>
      </c>
      <c r="M19" s="66" t="s">
        <v>39</v>
      </c>
      <c r="P19" s="44"/>
      <c r="Q19" s="44"/>
      <c r="R19" s="44"/>
      <c r="S19" s="44"/>
      <c r="T19" s="44"/>
    </row>
    <row r="20" spans="1:20" ht="15" thickBot="1" x14ac:dyDescent="0.35">
      <c r="A20" s="189"/>
      <c r="B20" s="190"/>
      <c r="C20" s="190"/>
      <c r="D20" s="90" t="s">
        <v>25</v>
      </c>
      <c r="E20" s="192"/>
      <c r="F20" s="87">
        <f>COUNT(F9:F18)</f>
        <v>6</v>
      </c>
      <c r="G20" s="88">
        <f>COUNT(G9:G18)</f>
        <v>8</v>
      </c>
      <c r="H20" s="88">
        <f>COUNT(H9:H18)</f>
        <v>0</v>
      </c>
      <c r="I20" s="88">
        <f>COUNT(I9:I18)</f>
        <v>0</v>
      </c>
      <c r="J20" s="194"/>
      <c r="K20" s="194"/>
      <c r="L20" s="106">
        <f>COUNTIF(L9:L19,"=E")</f>
        <v>4</v>
      </c>
      <c r="M20" s="107">
        <f>COUNTIF(L9:L19,"=V")+COUNTIF(L9:L19,"=C")</f>
        <v>4</v>
      </c>
      <c r="P20" s="44"/>
      <c r="Q20" s="44"/>
      <c r="R20" s="44"/>
      <c r="S20" s="44"/>
      <c r="T20" s="44"/>
    </row>
    <row r="21" spans="1:20" ht="15" customHeight="1" thickBot="1" x14ac:dyDescent="0.35">
      <c r="A21" s="195" t="s">
        <v>35</v>
      </c>
      <c r="B21" s="196"/>
      <c r="C21" s="196"/>
      <c r="D21" s="197"/>
      <c r="E21" s="196"/>
      <c r="F21" s="196"/>
      <c r="G21" s="196"/>
      <c r="H21" s="196"/>
      <c r="I21" s="196"/>
      <c r="J21" s="196"/>
      <c r="K21" s="196"/>
      <c r="L21" s="196"/>
      <c r="M21" s="198"/>
      <c r="P21" s="44"/>
      <c r="Q21" s="7"/>
      <c r="R21" s="44"/>
      <c r="S21" s="44"/>
      <c r="T21" s="44"/>
    </row>
    <row r="22" spans="1:20" ht="15.75" customHeight="1" x14ac:dyDescent="0.3">
      <c r="A22" s="33">
        <v>10</v>
      </c>
      <c r="B22" s="126" t="s">
        <v>141</v>
      </c>
      <c r="C22" s="39" t="s">
        <v>42</v>
      </c>
      <c r="D22" s="62" t="s">
        <v>14</v>
      </c>
      <c r="E22" s="93">
        <v>5</v>
      </c>
      <c r="F22" s="109">
        <v>2</v>
      </c>
      <c r="G22" s="94">
        <v>2</v>
      </c>
      <c r="H22" s="94"/>
      <c r="I22" s="94"/>
      <c r="J22" s="105">
        <f>SUM(F22:I22)*14</f>
        <v>56</v>
      </c>
      <c r="K22" s="94">
        <f>25*E22-J22</f>
        <v>69</v>
      </c>
      <c r="L22" s="157" t="s">
        <v>19</v>
      </c>
      <c r="M22" s="158"/>
      <c r="P22" s="44"/>
      <c r="Q22" s="7"/>
      <c r="R22" s="45"/>
      <c r="S22" s="45"/>
      <c r="T22" s="45"/>
    </row>
    <row r="23" spans="1:20" ht="15.75" customHeight="1" thickBot="1" x14ac:dyDescent="0.35">
      <c r="A23" s="34">
        <v>11</v>
      </c>
      <c r="B23" s="31" t="s">
        <v>142</v>
      </c>
      <c r="C23" s="40" t="s">
        <v>43</v>
      </c>
      <c r="D23" s="82" t="s">
        <v>57</v>
      </c>
      <c r="E23" s="97">
        <v>3</v>
      </c>
      <c r="F23" s="61"/>
      <c r="G23" s="31"/>
      <c r="H23" s="31"/>
      <c r="I23" s="31"/>
      <c r="J23" s="175" t="s">
        <v>63</v>
      </c>
      <c r="K23" s="199"/>
      <c r="L23" s="175" t="s">
        <v>20</v>
      </c>
      <c r="M23" s="176"/>
      <c r="P23" s="44"/>
      <c r="Q23" s="7"/>
      <c r="R23" s="45"/>
      <c r="S23" s="45"/>
      <c r="T23" s="45"/>
    </row>
    <row r="24" spans="1:20" ht="15.75" customHeight="1" thickBot="1" x14ac:dyDescent="0.35">
      <c r="A24" s="10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P24" s="91"/>
      <c r="Q24" s="7"/>
      <c r="R24" s="13"/>
      <c r="S24" s="13"/>
      <c r="T24" s="13"/>
    </row>
    <row r="25" spans="1:20" ht="15.75" customHeight="1" x14ac:dyDescent="0.3">
      <c r="A25" s="101"/>
      <c r="B25" s="200" t="s">
        <v>26</v>
      </c>
      <c r="C25" s="24" t="s">
        <v>27</v>
      </c>
      <c r="D25" s="203">
        <f>SUM(F9:I15)</f>
        <v>19</v>
      </c>
      <c r="E25" s="193"/>
      <c r="F25" s="193"/>
      <c r="G25" s="193"/>
      <c r="H25" s="193"/>
      <c r="I25" s="193"/>
      <c r="J25" s="193"/>
      <c r="K25" s="193"/>
      <c r="L25" s="193"/>
      <c r="M25" s="204"/>
      <c r="P25" s="91"/>
      <c r="Q25" s="7"/>
      <c r="R25" s="13"/>
      <c r="S25" s="13"/>
      <c r="T25" s="13"/>
    </row>
    <row r="26" spans="1:20" ht="15.75" customHeight="1" x14ac:dyDescent="0.3">
      <c r="A26" s="101"/>
      <c r="B26" s="201"/>
      <c r="C26" s="25" t="s">
        <v>28</v>
      </c>
      <c r="D26" s="205">
        <f>SUM(F17:I18)</f>
        <v>2</v>
      </c>
      <c r="E26" s="206"/>
      <c r="F26" s="206"/>
      <c r="G26" s="206"/>
      <c r="H26" s="206"/>
      <c r="I26" s="206"/>
      <c r="J26" s="206"/>
      <c r="K26" s="206"/>
      <c r="L26" s="206"/>
      <c r="M26" s="207"/>
      <c r="P26" s="91"/>
      <c r="Q26" s="7"/>
      <c r="R26" s="13"/>
      <c r="S26" s="13"/>
      <c r="T26" s="13"/>
    </row>
    <row r="27" spans="1:20" ht="15.75" customHeight="1" thickBot="1" x14ac:dyDescent="0.35">
      <c r="A27" s="101"/>
      <c r="B27" s="202"/>
      <c r="C27" s="26" t="s">
        <v>29</v>
      </c>
      <c r="D27" s="208">
        <f>SUM(F22:I23)</f>
        <v>4</v>
      </c>
      <c r="E27" s="194"/>
      <c r="F27" s="194"/>
      <c r="G27" s="194"/>
      <c r="H27" s="194"/>
      <c r="I27" s="194"/>
      <c r="J27" s="194"/>
      <c r="K27" s="194"/>
      <c r="L27" s="194"/>
      <c r="M27" s="209"/>
      <c r="P27" s="91"/>
      <c r="Q27" s="7"/>
      <c r="R27" s="13"/>
      <c r="S27" s="13"/>
      <c r="T27" s="13"/>
    </row>
    <row r="28" spans="1:20" s="17" customFormat="1" ht="15.75" customHeight="1" x14ac:dyDescent="0.2">
      <c r="A28" s="14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P28" s="21"/>
      <c r="Q28" s="22"/>
      <c r="R28" s="23"/>
      <c r="S28" s="23"/>
      <c r="T28" s="23"/>
    </row>
    <row r="29" spans="1:20" ht="18" customHeight="1" x14ac:dyDescent="0.3">
      <c r="A29" s="101"/>
      <c r="B29" s="3" t="s">
        <v>30</v>
      </c>
      <c r="C29" s="100"/>
      <c r="D29" s="1"/>
      <c r="E29" s="151" t="s">
        <v>31</v>
      </c>
      <c r="F29" s="151"/>
      <c r="G29" s="3"/>
      <c r="H29" s="1"/>
      <c r="I29" s="1"/>
      <c r="J29" s="210" t="s">
        <v>32</v>
      </c>
      <c r="K29" s="210"/>
      <c r="L29" s="210"/>
      <c r="M29" s="210"/>
      <c r="P29" s="8"/>
      <c r="Q29" s="7"/>
      <c r="R29" s="211"/>
      <c r="S29" s="211"/>
      <c r="T29" s="211"/>
    </row>
    <row r="30" spans="1:20" ht="54" customHeight="1" x14ac:dyDescent="0.3">
      <c r="A30" s="101"/>
      <c r="B30" s="212" t="s">
        <v>60</v>
      </c>
      <c r="C30" s="212"/>
      <c r="D30" s="213" t="s">
        <v>76</v>
      </c>
      <c r="E30" s="213"/>
      <c r="F30" s="213"/>
      <c r="G30" s="213"/>
      <c r="H30" s="213"/>
      <c r="I30" s="213"/>
      <c r="J30" s="214" t="s">
        <v>77</v>
      </c>
      <c r="K30" s="214"/>
      <c r="L30" s="214"/>
      <c r="M30" s="214"/>
      <c r="P30" s="8"/>
      <c r="Q30" s="7"/>
      <c r="R30" s="8"/>
      <c r="S30" s="8"/>
      <c r="T30" s="8"/>
    </row>
  </sheetData>
  <protectedRanges>
    <protectedRange sqref="C3:G4 D2 L2:M2 D30 J30 K1:L1 N17:XFD18 N9:XFD15 A17:B18 A22:B23 A9:B15" name="Editabil_1"/>
    <protectedRange sqref="D22:D23" name="Editabil_3_6_1"/>
    <protectedRange sqref="I10:K10" name="Editabil_1_1"/>
    <protectedRange sqref="D10" name="Editabil_1_1_1"/>
    <protectedRange sqref="I17:K17 C18:M18" name="Editabil_3_1"/>
    <protectedRange sqref="J9:K9" name="Editabil_4"/>
    <protectedRange sqref="J11:K15" name="Editabil_5"/>
  </protectedRanges>
  <mergeCells count="53">
    <mergeCell ref="E29:F29"/>
    <mergeCell ref="J29:M29"/>
    <mergeCell ref="R29:T29"/>
    <mergeCell ref="B30:C30"/>
    <mergeCell ref="D30:I30"/>
    <mergeCell ref="J30:M30"/>
    <mergeCell ref="L22:M22"/>
    <mergeCell ref="J23:K23"/>
    <mergeCell ref="L23:M23"/>
    <mergeCell ref="B25:B27"/>
    <mergeCell ref="D25:M25"/>
    <mergeCell ref="D26:M26"/>
    <mergeCell ref="D27:M27"/>
    <mergeCell ref="A19:C20"/>
    <mergeCell ref="E19:E20"/>
    <mergeCell ref="J19:J20"/>
    <mergeCell ref="K19:K20"/>
    <mergeCell ref="A21:M21"/>
    <mergeCell ref="L12:M12"/>
    <mergeCell ref="L17:M18"/>
    <mergeCell ref="L15:M15"/>
    <mergeCell ref="A16:M16"/>
    <mergeCell ref="D17:D18"/>
    <mergeCell ref="E17:E18"/>
    <mergeCell ref="F17:F18"/>
    <mergeCell ref="G17:G18"/>
    <mergeCell ref="H17:H18"/>
    <mergeCell ref="I17:I18"/>
    <mergeCell ref="J17:J18"/>
    <mergeCell ref="K17:K18"/>
    <mergeCell ref="L14:M14"/>
    <mergeCell ref="L13:M13"/>
    <mergeCell ref="A8:M8"/>
    <mergeCell ref="L9:M9"/>
    <mergeCell ref="L10:M10"/>
    <mergeCell ref="L11:M11"/>
    <mergeCell ref="C3:G3"/>
    <mergeCell ref="L3:M3"/>
    <mergeCell ref="C4:G4"/>
    <mergeCell ref="L4:M4"/>
    <mergeCell ref="A6:A7"/>
    <mergeCell ref="B6:B7"/>
    <mergeCell ref="C6:C7"/>
    <mergeCell ref="D6:D7"/>
    <mergeCell ref="E6:E7"/>
    <mergeCell ref="F6:I6"/>
    <mergeCell ref="J6:K6"/>
    <mergeCell ref="L6:M7"/>
    <mergeCell ref="D1:H1"/>
    <mergeCell ref="K1:L1"/>
    <mergeCell ref="B2:C2"/>
    <mergeCell ref="D2:H2"/>
    <mergeCell ref="L2:M2"/>
  </mergeCells>
  <phoneticPr fontId="13" type="noConversion"/>
  <conditionalFormatting sqref="D9">
    <cfRule type="cellIs" dxfId="258" priority="13" stopIfTrue="1" operator="equal">
      <formula>"DM"</formula>
    </cfRule>
    <cfRule type="cellIs" dxfId="257" priority="11" stopIfTrue="1" operator="equal">
      <formula>"DI"</formula>
    </cfRule>
    <cfRule type="cellIs" dxfId="256" priority="12" stopIfTrue="1" operator="equal">
      <formula>"DJ"</formula>
    </cfRule>
    <cfRule type="cellIs" dxfId="255" priority="14" stopIfTrue="1" operator="equal">
      <formula>"D"</formula>
    </cfRule>
  </conditionalFormatting>
  <conditionalFormatting sqref="D9:D10">
    <cfRule type="cellIs" dxfId="254" priority="15" operator="equal">
      <formula>"SI"</formula>
    </cfRule>
    <cfRule type="cellIs" dxfId="253" priority="16" operator="equal">
      <formula>"SJ"</formula>
    </cfRule>
    <cfRule type="cellIs" dxfId="252" priority="17" operator="equal">
      <formula>"SM"</formula>
    </cfRule>
    <cfRule type="cellIs" dxfId="251" priority="18" operator="equal">
      <formula>"S"</formula>
    </cfRule>
    <cfRule type="cellIs" dxfId="250" priority="19" operator="equal">
      <formula>"C"</formula>
    </cfRule>
    <cfRule type="cellIs" dxfId="249" priority="20" operator="equal">
      <formula>"F"</formula>
    </cfRule>
  </conditionalFormatting>
  <conditionalFormatting sqref="D10">
    <cfRule type="cellIs" dxfId="248" priority="41" operator="equal">
      <formula>"DI"</formula>
    </cfRule>
    <cfRule type="cellIs" dxfId="247" priority="42" operator="equal">
      <formula>"DM"</formula>
    </cfRule>
    <cfRule type="cellIs" dxfId="246" priority="43" operator="equal">
      <formula>"DJ"</formula>
    </cfRule>
    <cfRule type="cellIs" dxfId="245" priority="44" operator="equal">
      <formula>"D"</formula>
    </cfRule>
  </conditionalFormatting>
  <conditionalFormatting sqref="D11:D15">
    <cfRule type="cellIs" dxfId="244" priority="2" stopIfTrue="1" operator="equal">
      <formula>"DJ"</formula>
    </cfRule>
    <cfRule type="cellIs" dxfId="243" priority="3" stopIfTrue="1" operator="equal">
      <formula>"DM"</formula>
    </cfRule>
    <cfRule type="cellIs" dxfId="242" priority="4" stopIfTrue="1" operator="equal">
      <formula>"D"</formula>
    </cfRule>
    <cfRule type="cellIs" dxfId="241" priority="5" operator="equal">
      <formula>"SI"</formula>
    </cfRule>
    <cfRule type="cellIs" dxfId="240" priority="6" operator="equal">
      <formula>"SJ"</formula>
    </cfRule>
    <cfRule type="cellIs" dxfId="239" priority="1" stopIfTrue="1" operator="equal">
      <formula>"DI"</formula>
    </cfRule>
    <cfRule type="cellIs" dxfId="238" priority="8" operator="equal">
      <formula>"S"</formula>
    </cfRule>
    <cfRule type="cellIs" dxfId="237" priority="9" operator="equal">
      <formula>"C"</formula>
    </cfRule>
    <cfRule type="cellIs" dxfId="236" priority="10" operator="equal">
      <formula>"F"</formula>
    </cfRule>
    <cfRule type="cellIs" dxfId="235" priority="7" operator="equal">
      <formula>"SM"</formula>
    </cfRule>
  </conditionalFormatting>
  <conditionalFormatting sqref="D17">
    <cfRule type="cellIs" dxfId="234" priority="25" operator="equal">
      <formula>"SI"</formula>
    </cfRule>
    <cfRule type="cellIs" dxfId="233" priority="26" operator="equal">
      <formula>"SM"</formula>
    </cfRule>
    <cfRule type="cellIs" dxfId="232" priority="27" operator="equal">
      <formula>"SJ"</formula>
    </cfRule>
    <cfRule type="cellIs" dxfId="231" priority="28" operator="equal">
      <formula>"S"</formula>
    </cfRule>
    <cfRule type="cellIs" dxfId="230" priority="29" operator="equal">
      <formula>"C"</formula>
    </cfRule>
    <cfRule type="cellIs" dxfId="229" priority="30" operator="equal">
      <formula>"F"</formula>
    </cfRule>
    <cfRule type="cellIs" dxfId="228" priority="21" operator="equal">
      <formula>"DI"</formula>
    </cfRule>
    <cfRule type="cellIs" dxfId="227" priority="22" operator="equal">
      <formula>"DM"</formula>
    </cfRule>
    <cfRule type="cellIs" dxfId="226" priority="23" operator="equal">
      <formula>"DJ"</formula>
    </cfRule>
    <cfRule type="cellIs" dxfId="225" priority="24" operator="equal">
      <formula>"D"</formula>
    </cfRule>
  </conditionalFormatting>
  <conditionalFormatting sqref="D17:D18">
    <cfRule type="cellIs" dxfId="224" priority="35" operator="equal">
      <formula>"SI"</formula>
    </cfRule>
    <cfRule type="cellIs" dxfId="223" priority="36" operator="equal">
      <formula>"SJ"</formula>
    </cfRule>
    <cfRule type="cellIs" dxfId="222" priority="37" operator="equal">
      <formula>"SM"</formula>
    </cfRule>
    <cfRule type="cellIs" dxfId="221" priority="38" operator="equal">
      <formula>"S"</formula>
    </cfRule>
    <cfRule type="cellIs" dxfId="220" priority="39" operator="equal">
      <formula>"C"</formula>
    </cfRule>
    <cfRule type="cellIs" dxfId="219" priority="40" operator="equal">
      <formula>"F"</formula>
    </cfRule>
    <cfRule type="cellIs" dxfId="218" priority="31" stopIfTrue="1" operator="equal">
      <formula>"DI"</formula>
    </cfRule>
    <cfRule type="cellIs" dxfId="217" priority="32" stopIfTrue="1" operator="equal">
      <formula>"DJ"</formula>
    </cfRule>
    <cfRule type="cellIs" dxfId="216" priority="33" stopIfTrue="1" operator="equal">
      <formula>"DM"</formula>
    </cfRule>
    <cfRule type="cellIs" dxfId="215" priority="34" stopIfTrue="1" operator="equal">
      <formula>"D"</formula>
    </cfRule>
  </conditionalFormatting>
  <conditionalFormatting sqref="D22:D23">
    <cfRule type="cellIs" dxfId="214" priority="74" operator="equal">
      <formula>"F"</formula>
    </cfRule>
    <cfRule type="cellIs" dxfId="213" priority="71" operator="equal">
      <formula>"C'"</formula>
    </cfRule>
    <cfRule type="cellIs" dxfId="212" priority="72" operator="equal">
      <formula>"S"</formula>
    </cfRule>
    <cfRule type="cellIs" dxfId="211" priority="73" operator="equal">
      <formula>"C"</formula>
    </cfRule>
  </conditionalFormatting>
  <pageMargins left="0.7" right="0.7" top="0.75" bottom="0.75" header="0.3" footer="0.3"/>
  <pageSetup paperSize="9" scale="4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2FB8C-01E3-418F-BE24-0A8D07B03618}">
  <sheetPr>
    <pageSetUpPr fitToPage="1"/>
  </sheetPr>
  <dimension ref="A1:T30"/>
  <sheetViews>
    <sheetView workbookViewId="0">
      <selection activeCell="O17" sqref="O17"/>
    </sheetView>
  </sheetViews>
  <sheetFormatPr defaultRowHeight="14.4" x14ac:dyDescent="0.3"/>
  <cols>
    <col min="1" max="1" width="4.6640625" customWidth="1"/>
    <col min="2" max="2" width="19.44140625" bestFit="1" customWidth="1"/>
    <col min="3" max="3" width="45.6640625" customWidth="1"/>
    <col min="4" max="4" width="10.44140625" customWidth="1"/>
    <col min="5" max="5" width="6" customWidth="1"/>
    <col min="6" max="6" width="7.5546875" customWidth="1"/>
    <col min="7" max="9" width="5.5546875" customWidth="1"/>
    <col min="10" max="10" width="11.44140625" customWidth="1"/>
    <col min="11" max="11" width="10.44140625" customWidth="1"/>
    <col min="12" max="12" width="3.33203125" customWidth="1"/>
    <col min="20" max="20" width="10.109375" customWidth="1"/>
  </cols>
  <sheetData>
    <row r="1" spans="1:20" ht="63" customHeight="1" x14ac:dyDescent="0.35">
      <c r="A1" s="101"/>
      <c r="B1" s="96"/>
      <c r="C1" s="3"/>
      <c r="D1" s="148" t="str">
        <f>Sem_I!$D$1</f>
        <v>Plan de învățământ licență</v>
      </c>
      <c r="E1" s="148"/>
      <c r="F1" s="148"/>
      <c r="G1" s="148"/>
      <c r="H1" s="148"/>
      <c r="I1" s="2"/>
      <c r="J1" s="4"/>
      <c r="K1" s="215"/>
      <c r="L1" s="215"/>
      <c r="M1" s="101"/>
      <c r="P1" s="43"/>
      <c r="Q1" s="43"/>
      <c r="R1" s="43"/>
      <c r="S1" s="43"/>
      <c r="T1" s="43"/>
    </row>
    <row r="2" spans="1:20" ht="15" customHeight="1" x14ac:dyDescent="0.3">
      <c r="A2" s="101"/>
      <c r="B2" s="150"/>
      <c r="C2" s="150"/>
      <c r="D2" s="151" t="str">
        <f>Sem_I!$D$2</f>
        <v>2026 - 2029</v>
      </c>
      <c r="E2" s="151"/>
      <c r="F2" s="151"/>
      <c r="G2" s="151"/>
      <c r="H2" s="151"/>
      <c r="J2" s="5"/>
      <c r="K2" s="5" t="s">
        <v>0</v>
      </c>
      <c r="L2" s="150" t="str">
        <f>Sem_I!$L$2</f>
        <v>2026 - 2027</v>
      </c>
      <c r="M2" s="150"/>
      <c r="P2" s="44"/>
      <c r="Q2" s="44"/>
      <c r="R2" s="44"/>
      <c r="S2" s="44"/>
      <c r="T2" s="44"/>
    </row>
    <row r="3" spans="1:20" x14ac:dyDescent="0.3">
      <c r="A3" s="101"/>
      <c r="B3" s="95" t="s">
        <v>1</v>
      </c>
      <c r="C3" s="150" t="str">
        <f>Sem_I!C3</f>
        <v>Finanțe</v>
      </c>
      <c r="D3" s="150"/>
      <c r="E3" s="150"/>
      <c r="F3" s="150"/>
      <c r="G3" s="150"/>
      <c r="J3" s="5"/>
      <c r="K3" s="5" t="s">
        <v>2</v>
      </c>
      <c r="L3" s="150" t="str">
        <f>Sem_I!$L$3</f>
        <v>I</v>
      </c>
      <c r="M3" s="150"/>
      <c r="S3" s="44"/>
      <c r="T3" s="44"/>
    </row>
    <row r="4" spans="1:20" x14ac:dyDescent="0.3">
      <c r="A4" s="101"/>
      <c r="B4" s="95" t="s">
        <v>4</v>
      </c>
      <c r="C4" s="150" t="str">
        <f>Sem_I!C4</f>
        <v>Finanțe și bănci</v>
      </c>
      <c r="D4" s="150"/>
      <c r="E4" s="150"/>
      <c r="F4" s="150"/>
      <c r="G4" s="150"/>
      <c r="J4" s="5"/>
      <c r="K4" s="5" t="s">
        <v>5</v>
      </c>
      <c r="L4" s="150" t="s">
        <v>33</v>
      </c>
      <c r="M4" s="150"/>
      <c r="S4" s="44"/>
      <c r="T4" s="44"/>
    </row>
    <row r="5" spans="1:20" s="17" customFormat="1" ht="12" customHeight="1" thickBot="1" x14ac:dyDescent="0.25">
      <c r="A5" s="14"/>
      <c r="B5" s="15"/>
      <c r="C5" s="16"/>
      <c r="D5" s="16"/>
      <c r="E5" s="16"/>
      <c r="F5" s="16"/>
      <c r="G5" s="16"/>
      <c r="J5" s="18"/>
      <c r="K5" s="19"/>
      <c r="L5" s="16"/>
      <c r="M5" s="14"/>
      <c r="S5" s="44"/>
      <c r="T5" s="44"/>
    </row>
    <row r="6" spans="1:20" s="1" customFormat="1" ht="20.100000000000001" customHeight="1" x14ac:dyDescent="0.3">
      <c r="A6" s="159" t="s">
        <v>6</v>
      </c>
      <c r="B6" s="161" t="s">
        <v>7</v>
      </c>
      <c r="C6" s="161" t="s">
        <v>8</v>
      </c>
      <c r="D6" s="161" t="s">
        <v>9</v>
      </c>
      <c r="E6" s="165" t="s">
        <v>10</v>
      </c>
      <c r="F6" s="167" t="s">
        <v>11</v>
      </c>
      <c r="G6" s="168"/>
      <c r="H6" s="168"/>
      <c r="I6" s="168"/>
      <c r="J6" s="161" t="s">
        <v>12</v>
      </c>
      <c r="K6" s="161"/>
      <c r="L6" s="161" t="s">
        <v>13</v>
      </c>
      <c r="M6" s="169"/>
      <c r="P6" s="44"/>
      <c r="Q6" s="44"/>
      <c r="R6" s="44"/>
      <c r="S6" s="44"/>
      <c r="T6" s="44"/>
    </row>
    <row r="7" spans="1:20" ht="29.4" thickBot="1" x14ac:dyDescent="0.35">
      <c r="A7" s="216"/>
      <c r="B7" s="217"/>
      <c r="C7" s="217"/>
      <c r="D7" s="217"/>
      <c r="E7" s="218"/>
      <c r="F7" s="54" t="s">
        <v>14</v>
      </c>
      <c r="G7" s="54" t="s">
        <v>15</v>
      </c>
      <c r="H7" s="54" t="s">
        <v>16</v>
      </c>
      <c r="I7" s="54" t="s">
        <v>17</v>
      </c>
      <c r="J7" s="103" t="s">
        <v>61</v>
      </c>
      <c r="K7" s="103" t="s">
        <v>56</v>
      </c>
      <c r="L7" s="217"/>
      <c r="M7" s="219"/>
      <c r="P7" s="44"/>
      <c r="Q7" s="44"/>
      <c r="R7" s="44"/>
      <c r="S7" s="44"/>
      <c r="T7" s="44"/>
    </row>
    <row r="8" spans="1:20" ht="15" thickBot="1" x14ac:dyDescent="0.35">
      <c r="A8" s="152" t="s">
        <v>18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4"/>
      <c r="P8" s="44"/>
      <c r="Q8" s="44"/>
      <c r="R8" s="44"/>
      <c r="S8" s="44"/>
      <c r="T8" s="44"/>
    </row>
    <row r="9" spans="1:20" ht="15" customHeight="1" x14ac:dyDescent="0.3">
      <c r="A9" s="29">
        <v>1</v>
      </c>
      <c r="B9" s="94" t="s">
        <v>143</v>
      </c>
      <c r="C9" s="127" t="s">
        <v>78</v>
      </c>
      <c r="D9" s="11" t="s">
        <v>38</v>
      </c>
      <c r="E9" s="67">
        <v>5</v>
      </c>
      <c r="F9" s="52">
        <v>2</v>
      </c>
      <c r="G9" s="52">
        <v>1</v>
      </c>
      <c r="H9" s="52"/>
      <c r="I9" s="52"/>
      <c r="J9" s="52">
        <f>SUM(F9:I9)*14</f>
        <v>42</v>
      </c>
      <c r="K9" s="52">
        <f>E9*25-J9</f>
        <v>83</v>
      </c>
      <c r="L9" s="155" t="s">
        <v>19</v>
      </c>
      <c r="M9" s="156" t="s">
        <v>19</v>
      </c>
      <c r="P9" s="44"/>
      <c r="Q9" s="44"/>
      <c r="R9" s="44"/>
      <c r="S9" s="44"/>
      <c r="T9" s="44"/>
    </row>
    <row r="10" spans="1:20" ht="15" customHeight="1" x14ac:dyDescent="0.3">
      <c r="A10" s="64">
        <v>2</v>
      </c>
      <c r="B10" s="94" t="s">
        <v>144</v>
      </c>
      <c r="C10" s="110" t="s">
        <v>79</v>
      </c>
      <c r="D10" s="9" t="s">
        <v>38</v>
      </c>
      <c r="E10" s="41">
        <v>3</v>
      </c>
      <c r="F10" s="94">
        <v>1</v>
      </c>
      <c r="G10" s="94">
        <v>1</v>
      </c>
      <c r="H10" s="94"/>
      <c r="I10" s="94"/>
      <c r="J10" s="52">
        <f t="shared" ref="J10:J15" si="0">SUM(F10:I10)*14</f>
        <v>28</v>
      </c>
      <c r="K10" s="94">
        <f>E10*25-J10</f>
        <v>47</v>
      </c>
      <c r="L10" s="157" t="s">
        <v>20</v>
      </c>
      <c r="M10" s="158" t="s">
        <v>14</v>
      </c>
      <c r="P10" s="44"/>
      <c r="Q10" s="44"/>
      <c r="R10" s="44"/>
      <c r="S10" s="44"/>
      <c r="T10" s="44"/>
    </row>
    <row r="11" spans="1:20" x14ac:dyDescent="0.3">
      <c r="A11" s="27">
        <v>3</v>
      </c>
      <c r="B11" s="94" t="s">
        <v>145</v>
      </c>
      <c r="C11" s="110" t="s">
        <v>69</v>
      </c>
      <c r="D11" s="9" t="s">
        <v>38</v>
      </c>
      <c r="E11" s="41">
        <v>5</v>
      </c>
      <c r="F11" s="94">
        <v>1</v>
      </c>
      <c r="G11" s="94"/>
      <c r="H11" s="94">
        <v>2</v>
      </c>
      <c r="I11" s="94"/>
      <c r="J11" s="52">
        <f t="shared" si="0"/>
        <v>42</v>
      </c>
      <c r="K11" s="94">
        <f>E11*25-J11</f>
        <v>83</v>
      </c>
      <c r="L11" s="157" t="s">
        <v>20</v>
      </c>
      <c r="M11" s="158" t="s">
        <v>14</v>
      </c>
      <c r="P11" s="44"/>
      <c r="Q11" s="44"/>
      <c r="R11" s="44"/>
      <c r="S11" s="44"/>
      <c r="T11" s="44"/>
    </row>
    <row r="12" spans="1:20" x14ac:dyDescent="0.3">
      <c r="A12" s="27">
        <v>4</v>
      </c>
      <c r="B12" s="94" t="s">
        <v>146</v>
      </c>
      <c r="C12" s="110" t="s">
        <v>94</v>
      </c>
      <c r="D12" s="9" t="s">
        <v>38</v>
      </c>
      <c r="E12" s="41">
        <v>5</v>
      </c>
      <c r="F12" s="94">
        <v>2</v>
      </c>
      <c r="G12" s="94">
        <v>2</v>
      </c>
      <c r="H12" s="94"/>
      <c r="I12" s="94"/>
      <c r="J12" s="52">
        <f t="shared" si="0"/>
        <v>56</v>
      </c>
      <c r="K12" s="94">
        <f t="shared" ref="K12:K15" si="1">E12*25-J12</f>
        <v>69</v>
      </c>
      <c r="L12" s="157" t="s">
        <v>19</v>
      </c>
      <c r="M12" s="158" t="s">
        <v>19</v>
      </c>
      <c r="P12" s="44"/>
      <c r="Q12" s="44"/>
      <c r="R12" s="44"/>
      <c r="S12" s="44"/>
      <c r="T12" s="44"/>
    </row>
    <row r="13" spans="1:20" x14ac:dyDescent="0.3">
      <c r="A13" s="27">
        <v>5</v>
      </c>
      <c r="B13" s="94" t="s">
        <v>147</v>
      </c>
      <c r="C13" s="110" t="s">
        <v>95</v>
      </c>
      <c r="D13" s="9" t="s">
        <v>38</v>
      </c>
      <c r="E13" s="41">
        <v>5</v>
      </c>
      <c r="F13" s="57">
        <v>2</v>
      </c>
      <c r="G13" s="94">
        <v>2</v>
      </c>
      <c r="H13" s="94"/>
      <c r="I13" s="94"/>
      <c r="J13" s="52">
        <f t="shared" si="0"/>
        <v>56</v>
      </c>
      <c r="K13" s="94">
        <f t="shared" si="1"/>
        <v>69</v>
      </c>
      <c r="L13" s="157" t="s">
        <v>19</v>
      </c>
      <c r="M13" s="158" t="s">
        <v>19</v>
      </c>
      <c r="P13" s="44"/>
      <c r="Q13" s="44"/>
      <c r="R13" s="44"/>
      <c r="S13" s="44"/>
      <c r="T13" s="44"/>
    </row>
    <row r="14" spans="1:20" x14ac:dyDescent="0.3">
      <c r="A14" s="27">
        <v>6</v>
      </c>
      <c r="B14" s="94" t="s">
        <v>148</v>
      </c>
      <c r="C14" s="110" t="s">
        <v>80</v>
      </c>
      <c r="D14" s="9" t="s">
        <v>38</v>
      </c>
      <c r="E14" s="41">
        <v>3</v>
      </c>
      <c r="F14" s="57">
        <v>1</v>
      </c>
      <c r="G14" s="94">
        <v>1</v>
      </c>
      <c r="H14" s="94"/>
      <c r="I14" s="94"/>
      <c r="J14" s="52">
        <f t="shared" si="0"/>
        <v>28</v>
      </c>
      <c r="K14" s="94">
        <f t="shared" si="1"/>
        <v>47</v>
      </c>
      <c r="L14" s="157" t="s">
        <v>19</v>
      </c>
      <c r="M14" s="158" t="s">
        <v>19</v>
      </c>
      <c r="P14" s="44"/>
      <c r="Q14" s="44"/>
      <c r="R14" s="44"/>
      <c r="S14" s="44"/>
      <c r="T14" s="44"/>
    </row>
    <row r="15" spans="1:20" ht="15" thickBot="1" x14ac:dyDescent="0.35">
      <c r="A15" s="27">
        <v>7</v>
      </c>
      <c r="B15" s="94" t="s">
        <v>149</v>
      </c>
      <c r="C15" s="110" t="s">
        <v>131</v>
      </c>
      <c r="D15" s="98" t="s">
        <v>14</v>
      </c>
      <c r="E15" s="116">
        <v>2</v>
      </c>
      <c r="F15" s="134"/>
      <c r="G15" s="106">
        <v>1</v>
      </c>
      <c r="H15" s="106"/>
      <c r="I15" s="106"/>
      <c r="J15" s="52">
        <f t="shared" si="0"/>
        <v>14</v>
      </c>
      <c r="K15" s="106">
        <f t="shared" si="1"/>
        <v>36</v>
      </c>
      <c r="L15" s="175" t="s">
        <v>20</v>
      </c>
      <c r="M15" s="176" t="s">
        <v>20</v>
      </c>
      <c r="P15" s="44"/>
      <c r="Q15" s="44"/>
      <c r="R15" s="44"/>
      <c r="S15" s="44"/>
      <c r="T15" s="44"/>
    </row>
    <row r="16" spans="1:20" ht="15" customHeight="1" thickBot="1" x14ac:dyDescent="0.35">
      <c r="A16" s="177" t="s">
        <v>21</v>
      </c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80"/>
      <c r="P16" s="44"/>
      <c r="Q16" s="44"/>
      <c r="R16" s="44"/>
      <c r="S16" s="44"/>
      <c r="T16" s="44"/>
    </row>
    <row r="17" spans="1:20" ht="15" customHeight="1" x14ac:dyDescent="0.3">
      <c r="A17" s="64">
        <v>8</v>
      </c>
      <c r="B17" s="126" t="s">
        <v>150</v>
      </c>
      <c r="C17" s="53" t="s">
        <v>81</v>
      </c>
      <c r="D17" s="222" t="s">
        <v>14</v>
      </c>
      <c r="E17" s="222">
        <v>2</v>
      </c>
      <c r="F17" s="223"/>
      <c r="G17" s="224">
        <v>2</v>
      </c>
      <c r="H17" s="224"/>
      <c r="I17" s="224"/>
      <c r="J17" s="224">
        <f>SUM(F17:I17)*14</f>
        <v>28</v>
      </c>
      <c r="K17" s="224">
        <f>E17*25-J17</f>
        <v>22</v>
      </c>
      <c r="L17" s="220" t="s">
        <v>20</v>
      </c>
      <c r="M17" s="221"/>
      <c r="P17" s="44"/>
      <c r="Q17" s="44"/>
      <c r="R17" s="44"/>
      <c r="S17" s="44"/>
      <c r="T17" s="44"/>
    </row>
    <row r="18" spans="1:20" ht="15" customHeight="1" thickBot="1" x14ac:dyDescent="0.35">
      <c r="A18" s="48">
        <v>9</v>
      </c>
      <c r="B18" s="126" t="s">
        <v>151</v>
      </c>
      <c r="C18" s="115" t="s">
        <v>82</v>
      </c>
      <c r="D18" s="182"/>
      <c r="E18" s="182"/>
      <c r="F18" s="184"/>
      <c r="G18" s="186"/>
      <c r="H18" s="186"/>
      <c r="I18" s="186"/>
      <c r="J18" s="186"/>
      <c r="K18" s="186"/>
      <c r="L18" s="173"/>
      <c r="M18" s="174"/>
      <c r="P18" s="44"/>
      <c r="Q18" s="44"/>
      <c r="R18" s="44"/>
      <c r="S18" s="44"/>
      <c r="T18" s="44"/>
    </row>
    <row r="19" spans="1:20" ht="21.75" customHeight="1" x14ac:dyDescent="0.3">
      <c r="A19" s="187" t="s">
        <v>22</v>
      </c>
      <c r="B19" s="188"/>
      <c r="C19" s="188"/>
      <c r="D19" s="89" t="s">
        <v>23</v>
      </c>
      <c r="E19" s="191">
        <f t="shared" ref="E19:K19" si="2">SUM(E9:E18)</f>
        <v>30</v>
      </c>
      <c r="F19" s="85">
        <f t="shared" si="2"/>
        <v>9</v>
      </c>
      <c r="G19" s="86">
        <f t="shared" si="2"/>
        <v>10</v>
      </c>
      <c r="H19" s="86">
        <f t="shared" si="2"/>
        <v>2</v>
      </c>
      <c r="I19" s="86">
        <f t="shared" si="2"/>
        <v>0</v>
      </c>
      <c r="J19" s="193">
        <f t="shared" si="2"/>
        <v>294</v>
      </c>
      <c r="K19" s="193">
        <f t="shared" si="2"/>
        <v>456</v>
      </c>
      <c r="L19" s="86" t="s">
        <v>24</v>
      </c>
      <c r="M19" s="49" t="s">
        <v>39</v>
      </c>
      <c r="P19" s="44"/>
      <c r="Q19" s="44"/>
      <c r="R19" s="44"/>
      <c r="S19" s="44"/>
      <c r="T19" s="44"/>
    </row>
    <row r="20" spans="1:20" ht="14.25" customHeight="1" thickBot="1" x14ac:dyDescent="0.35">
      <c r="A20" s="189"/>
      <c r="B20" s="190"/>
      <c r="C20" s="190"/>
      <c r="D20" s="90" t="s">
        <v>25</v>
      </c>
      <c r="E20" s="192"/>
      <c r="F20" s="87">
        <f>COUNT(F9:F18)</f>
        <v>6</v>
      </c>
      <c r="G20" s="88">
        <f>COUNT(G9:G18)</f>
        <v>7</v>
      </c>
      <c r="H20" s="88">
        <f>COUNT(H9:H18)</f>
        <v>1</v>
      </c>
      <c r="I20" s="88">
        <f>COUNT(I9:I18)</f>
        <v>0</v>
      </c>
      <c r="J20" s="194"/>
      <c r="K20" s="194"/>
      <c r="L20" s="106">
        <f>COUNTIF(L9:L18,"=E")</f>
        <v>4</v>
      </c>
      <c r="M20" s="107">
        <f>COUNTIF(L9:L18,"=V")+COUNTIF(L9:L18,"=C")</f>
        <v>4</v>
      </c>
      <c r="P20" s="44"/>
      <c r="Q20" s="44"/>
      <c r="R20" s="44"/>
      <c r="S20" s="44"/>
      <c r="T20" s="44"/>
    </row>
    <row r="21" spans="1:20" ht="15" customHeight="1" thickBot="1" x14ac:dyDescent="0.35">
      <c r="A21" s="195" t="s">
        <v>35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8"/>
      <c r="P21" s="44"/>
      <c r="Q21" s="7"/>
      <c r="R21" s="44"/>
      <c r="S21" s="44"/>
      <c r="T21" s="44"/>
    </row>
    <row r="22" spans="1:20" ht="43.2" x14ac:dyDescent="0.3">
      <c r="A22" s="33">
        <v>10</v>
      </c>
      <c r="B22" s="140" t="s">
        <v>152</v>
      </c>
      <c r="C22" s="39" t="s">
        <v>59</v>
      </c>
      <c r="D22" s="62" t="s">
        <v>14</v>
      </c>
      <c r="E22" s="93">
        <v>5</v>
      </c>
      <c r="F22" s="109">
        <v>2</v>
      </c>
      <c r="G22" s="94">
        <v>2</v>
      </c>
      <c r="H22" s="94"/>
      <c r="I22" s="94"/>
      <c r="J22" s="94">
        <f>SUM(F22:I22)*14</f>
        <v>56</v>
      </c>
      <c r="K22" s="94">
        <f>25*E22-J22</f>
        <v>69</v>
      </c>
      <c r="L22" s="225" t="s">
        <v>19</v>
      </c>
      <c r="M22" s="226"/>
      <c r="P22" s="44"/>
      <c r="Q22" s="7"/>
      <c r="R22" s="44"/>
      <c r="S22" s="44"/>
      <c r="T22" s="44"/>
    </row>
    <row r="23" spans="1:20" ht="15" thickBot="1" x14ac:dyDescent="0.35">
      <c r="A23" s="34">
        <v>11</v>
      </c>
      <c r="B23" s="141" t="s">
        <v>153</v>
      </c>
      <c r="C23" s="40" t="s">
        <v>44</v>
      </c>
      <c r="D23" s="82" t="s">
        <v>57</v>
      </c>
      <c r="E23" s="97">
        <v>3</v>
      </c>
      <c r="F23" s="61"/>
      <c r="G23" s="31"/>
      <c r="H23" s="31"/>
      <c r="I23" s="31"/>
      <c r="J23" s="175" t="s">
        <v>63</v>
      </c>
      <c r="K23" s="199"/>
      <c r="L23" s="227" t="s">
        <v>20</v>
      </c>
      <c r="M23" s="228"/>
      <c r="P23" s="44"/>
      <c r="Q23" s="7"/>
      <c r="R23" s="44"/>
      <c r="S23" s="44"/>
      <c r="T23" s="44"/>
    </row>
    <row r="24" spans="1:20" ht="15.75" customHeight="1" thickBot="1" x14ac:dyDescent="0.35">
      <c r="A24" s="10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P24" s="91"/>
      <c r="Q24" s="7"/>
      <c r="R24" s="13"/>
      <c r="S24" s="13"/>
      <c r="T24" s="13"/>
    </row>
    <row r="25" spans="1:20" ht="15.75" customHeight="1" x14ac:dyDescent="0.3">
      <c r="A25" s="101"/>
      <c r="B25" s="200" t="s">
        <v>26</v>
      </c>
      <c r="C25" s="24" t="str">
        <f>Sem_I!C25</f>
        <v>Discipline Obligatorii:</v>
      </c>
      <c r="D25" s="203">
        <f>SUM(F9:I15)</f>
        <v>19</v>
      </c>
      <c r="E25" s="193"/>
      <c r="F25" s="193"/>
      <c r="G25" s="193"/>
      <c r="H25" s="193"/>
      <c r="I25" s="193"/>
      <c r="J25" s="193"/>
      <c r="K25" s="193"/>
      <c r="L25" s="193"/>
      <c r="M25" s="204"/>
      <c r="P25" s="91"/>
      <c r="Q25" s="7"/>
      <c r="R25" s="13"/>
      <c r="S25" s="13"/>
      <c r="T25" s="13"/>
    </row>
    <row r="26" spans="1:20" ht="15.75" customHeight="1" x14ac:dyDescent="0.3">
      <c r="A26" s="101"/>
      <c r="B26" s="201"/>
      <c r="C26" s="25" t="str">
        <f>Sem_I!C26</f>
        <v>Discipline Opționale:</v>
      </c>
      <c r="D26" s="205">
        <f>SUM(F17:I18)</f>
        <v>2</v>
      </c>
      <c r="E26" s="206"/>
      <c r="F26" s="206"/>
      <c r="G26" s="206"/>
      <c r="H26" s="206"/>
      <c r="I26" s="206"/>
      <c r="J26" s="206"/>
      <c r="K26" s="206"/>
      <c r="L26" s="206"/>
      <c r="M26" s="207"/>
      <c r="P26" s="91"/>
      <c r="Q26" s="7"/>
      <c r="R26" s="13"/>
      <c r="S26" s="13"/>
      <c r="T26" s="13"/>
    </row>
    <row r="27" spans="1:20" ht="15.75" customHeight="1" thickBot="1" x14ac:dyDescent="0.35">
      <c r="A27" s="101"/>
      <c r="B27" s="202"/>
      <c r="C27" s="26" t="str">
        <f>Sem_I!C27</f>
        <v>Discipline Facultative:</v>
      </c>
      <c r="D27" s="208">
        <f>SUM(F22:I23)</f>
        <v>4</v>
      </c>
      <c r="E27" s="194"/>
      <c r="F27" s="194"/>
      <c r="G27" s="194"/>
      <c r="H27" s="194"/>
      <c r="I27" s="194"/>
      <c r="J27" s="194"/>
      <c r="K27" s="194"/>
      <c r="L27" s="194"/>
      <c r="M27" s="209"/>
      <c r="P27" s="91"/>
      <c r="Q27" s="7"/>
      <c r="R27" s="13"/>
      <c r="S27" s="13"/>
      <c r="T27" s="13"/>
    </row>
    <row r="28" spans="1:20" s="17" customFormat="1" ht="15.75" customHeight="1" x14ac:dyDescent="0.2">
      <c r="A28" s="14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P28" s="21"/>
      <c r="Q28" s="22"/>
      <c r="R28" s="23"/>
      <c r="S28" s="23"/>
      <c r="T28" s="23"/>
    </row>
    <row r="29" spans="1:20" ht="18" customHeight="1" x14ac:dyDescent="0.3">
      <c r="A29" s="101"/>
      <c r="B29" s="3" t="s">
        <v>30</v>
      </c>
      <c r="C29" s="100"/>
      <c r="D29" s="1"/>
      <c r="E29" s="151" t="s">
        <v>31</v>
      </c>
      <c r="F29" s="151"/>
      <c r="G29" s="3"/>
      <c r="H29" s="1"/>
      <c r="I29" s="1"/>
      <c r="J29" s="210" t="s">
        <v>32</v>
      </c>
      <c r="K29" s="210"/>
      <c r="L29" s="210"/>
      <c r="M29" s="210"/>
      <c r="P29" s="8"/>
      <c r="Q29" s="7"/>
      <c r="R29" s="211"/>
      <c r="S29" s="211"/>
      <c r="T29" s="211"/>
    </row>
    <row r="30" spans="1:20" ht="58.5" customHeight="1" x14ac:dyDescent="0.3">
      <c r="A30" s="101"/>
      <c r="B30" s="212" t="str">
        <f>Sem_I!B30</f>
        <v>Mihnea - Cosmin COSTOIU</v>
      </c>
      <c r="C30" s="212"/>
      <c r="D30" s="213" t="str">
        <f>Sem_I!D30</f>
        <v>Carmen-Constantina NENU</v>
      </c>
      <c r="E30" s="213"/>
      <c r="F30" s="213"/>
      <c r="G30" s="213"/>
      <c r="H30" s="213"/>
      <c r="I30" s="213"/>
      <c r="J30" s="214" t="str">
        <f>Sem_I!J30</f>
        <v>Luminița ȘERBĂNESCU</v>
      </c>
      <c r="K30" s="214"/>
      <c r="L30" s="214"/>
      <c r="M30" s="214"/>
      <c r="P30" s="8"/>
      <c r="Q30" s="7"/>
      <c r="R30" s="8"/>
      <c r="S30" s="8"/>
      <c r="T30" s="8"/>
    </row>
  </sheetData>
  <protectedRanges>
    <protectedRange sqref="A22:A23 A17:A18 A9:A15 N9:XFD18" name="Editabil_1"/>
    <protectedRange sqref="D22:D23" name="Editabil_3_4_2_1"/>
    <protectedRange sqref="I17:K17 C18:M18" name="Editabil_3"/>
    <protectedRange sqref="B9:B15" name="Editabil_1_3"/>
    <protectedRange sqref="B17:B18" name="Editabil_1_4"/>
    <protectedRange sqref="B22:B23" name="Editabil_1_5"/>
    <protectedRange sqref="D9:D14 I9:K15" name="Editabil_4"/>
  </protectedRanges>
  <mergeCells count="53">
    <mergeCell ref="E29:F29"/>
    <mergeCell ref="J29:M29"/>
    <mergeCell ref="R29:T29"/>
    <mergeCell ref="B30:C30"/>
    <mergeCell ref="D30:I30"/>
    <mergeCell ref="J30:M30"/>
    <mergeCell ref="L22:M22"/>
    <mergeCell ref="J23:K23"/>
    <mergeCell ref="L23:M23"/>
    <mergeCell ref="B25:B27"/>
    <mergeCell ref="D25:M25"/>
    <mergeCell ref="D26:M26"/>
    <mergeCell ref="D27:M27"/>
    <mergeCell ref="A19:C20"/>
    <mergeCell ref="E19:E20"/>
    <mergeCell ref="J19:J20"/>
    <mergeCell ref="K19:K20"/>
    <mergeCell ref="A21:M21"/>
    <mergeCell ref="L17:M18"/>
    <mergeCell ref="L14:M14"/>
    <mergeCell ref="A16:M16"/>
    <mergeCell ref="D17:D18"/>
    <mergeCell ref="E17:E18"/>
    <mergeCell ref="F17:F18"/>
    <mergeCell ref="G17:G18"/>
    <mergeCell ref="H17:H18"/>
    <mergeCell ref="I17:I18"/>
    <mergeCell ref="J17:J18"/>
    <mergeCell ref="K17:K18"/>
    <mergeCell ref="L15:M15"/>
    <mergeCell ref="L13:M13"/>
    <mergeCell ref="C4:G4"/>
    <mergeCell ref="L4:M4"/>
    <mergeCell ref="A6:A7"/>
    <mergeCell ref="B6:B7"/>
    <mergeCell ref="C6:C7"/>
    <mergeCell ref="D6:D7"/>
    <mergeCell ref="E6:E7"/>
    <mergeCell ref="F6:I6"/>
    <mergeCell ref="J6:K6"/>
    <mergeCell ref="L6:M7"/>
    <mergeCell ref="A8:M8"/>
    <mergeCell ref="L9:M9"/>
    <mergeCell ref="L10:M10"/>
    <mergeCell ref="L11:M11"/>
    <mergeCell ref="L12:M12"/>
    <mergeCell ref="C3:G3"/>
    <mergeCell ref="L3:M3"/>
    <mergeCell ref="D1:H1"/>
    <mergeCell ref="K1:L1"/>
    <mergeCell ref="B2:C2"/>
    <mergeCell ref="D2:H2"/>
    <mergeCell ref="L2:M2"/>
  </mergeCells>
  <phoneticPr fontId="13" type="noConversion"/>
  <conditionalFormatting sqref="D1:D8 D19:D21 D24:D30">
    <cfRule type="cellIs" dxfId="210" priority="57" operator="equal">
      <formula>"DC"</formula>
    </cfRule>
    <cfRule type="cellIs" dxfId="209" priority="55" operator="equal">
      <formula>"DS"</formula>
    </cfRule>
    <cfRule type="cellIs" dxfId="208" priority="56" operator="equal">
      <formula>"DA"</formula>
    </cfRule>
  </conditionalFormatting>
  <conditionalFormatting sqref="D9:D15">
    <cfRule type="cellIs" dxfId="207" priority="2" operator="equal">
      <formula>"DM"</formula>
    </cfRule>
    <cfRule type="cellIs" dxfId="206" priority="3" operator="equal">
      <formula>"DJ"</formula>
    </cfRule>
    <cfRule type="cellIs" dxfId="205" priority="4" operator="equal">
      <formula>"D"</formula>
    </cfRule>
    <cfRule type="cellIs" dxfId="204" priority="5" operator="equal">
      <formula>"SI"</formula>
    </cfRule>
    <cfRule type="cellIs" dxfId="203" priority="6" operator="equal">
      <formula>"SM"</formula>
    </cfRule>
    <cfRule type="cellIs" dxfId="202" priority="7" operator="equal">
      <formula>"SJ"</formula>
    </cfRule>
    <cfRule type="cellIs" dxfId="201" priority="8" operator="equal">
      <formula>"S"</formula>
    </cfRule>
    <cfRule type="cellIs" dxfId="200" priority="9" operator="equal">
      <formula>"C"</formula>
    </cfRule>
    <cfRule type="cellIs" dxfId="199" priority="10" operator="equal">
      <formula>"F"</formula>
    </cfRule>
    <cfRule type="cellIs" dxfId="198" priority="1" operator="equal">
      <formula>"DI"</formula>
    </cfRule>
  </conditionalFormatting>
  <conditionalFormatting sqref="D17">
    <cfRule type="cellIs" dxfId="197" priority="11" operator="equal">
      <formula>"DI"</formula>
    </cfRule>
    <cfRule type="cellIs" dxfId="196" priority="12" operator="equal">
      <formula>"DM"</formula>
    </cfRule>
    <cfRule type="cellIs" dxfId="195" priority="13" operator="equal">
      <formula>"DJ"</formula>
    </cfRule>
    <cfRule type="cellIs" dxfId="194" priority="14" operator="equal">
      <formula>"D"</formula>
    </cfRule>
    <cfRule type="cellIs" dxfId="193" priority="15" operator="equal">
      <formula>"SI"</formula>
    </cfRule>
    <cfRule type="cellIs" dxfId="192" priority="16" operator="equal">
      <formula>"SM"</formula>
    </cfRule>
    <cfRule type="cellIs" dxfId="191" priority="20" operator="equal">
      <formula>"F"</formula>
    </cfRule>
    <cfRule type="cellIs" dxfId="190" priority="18" operator="equal">
      <formula>"S"</formula>
    </cfRule>
    <cfRule type="cellIs" dxfId="189" priority="17" operator="equal">
      <formula>"SJ"</formula>
    </cfRule>
    <cfRule type="cellIs" dxfId="188" priority="19" operator="equal">
      <formula>"C"</formula>
    </cfRule>
  </conditionalFormatting>
  <conditionalFormatting sqref="D17:D18">
    <cfRule type="cellIs" dxfId="187" priority="21" stopIfTrue="1" operator="equal">
      <formula>"DI"</formula>
    </cfRule>
    <cfRule type="cellIs" dxfId="186" priority="22" stopIfTrue="1" operator="equal">
      <formula>"DJ"</formula>
    </cfRule>
    <cfRule type="cellIs" dxfId="185" priority="23" stopIfTrue="1" operator="equal">
      <formula>"DM"</formula>
    </cfRule>
    <cfRule type="cellIs" dxfId="184" priority="24" stopIfTrue="1" operator="equal">
      <formula>"D"</formula>
    </cfRule>
    <cfRule type="cellIs" dxfId="183" priority="25" operator="equal">
      <formula>"SI"</formula>
    </cfRule>
    <cfRule type="cellIs" dxfId="182" priority="26" operator="equal">
      <formula>"SJ"</formula>
    </cfRule>
    <cfRule type="cellIs" dxfId="181" priority="27" operator="equal">
      <formula>"SM"</formula>
    </cfRule>
    <cfRule type="cellIs" dxfId="180" priority="28" operator="equal">
      <formula>"S"</formula>
    </cfRule>
    <cfRule type="cellIs" dxfId="179" priority="29" operator="equal">
      <formula>"C"</formula>
    </cfRule>
    <cfRule type="cellIs" dxfId="178" priority="30" operator="equal">
      <formula>"F"</formula>
    </cfRule>
  </conditionalFormatting>
  <conditionalFormatting sqref="D22:D23">
    <cfRule type="cellIs" dxfId="177" priority="51" operator="equal">
      <formula>"C'"</formula>
    </cfRule>
    <cfRule type="cellIs" dxfId="176" priority="52" operator="equal">
      <formula>"S"</formula>
    </cfRule>
    <cfRule type="cellIs" dxfId="175" priority="53" operator="equal">
      <formula>"C"</formula>
    </cfRule>
    <cfRule type="cellIs" dxfId="174" priority="54" operator="equal">
      <formula>"F"</formula>
    </cfRule>
  </conditionalFormatting>
  <pageMargins left="0.7" right="0.7" top="0.75" bottom="0.75" header="0.3" footer="0.3"/>
  <pageSetup scale="4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1BDE8-927D-4A46-90E1-40E8F794FD48}">
  <sheetPr>
    <pageSetUpPr fitToPage="1"/>
  </sheetPr>
  <dimension ref="A1:T34"/>
  <sheetViews>
    <sheetView topLeftCell="A10" workbookViewId="0">
      <selection activeCell="G14" sqref="G14:G16"/>
    </sheetView>
  </sheetViews>
  <sheetFormatPr defaultRowHeight="14.4" x14ac:dyDescent="0.3"/>
  <cols>
    <col min="1" max="1" width="4.6640625" customWidth="1"/>
    <col min="2" max="2" width="19.44140625" customWidth="1"/>
    <col min="3" max="3" width="45.6640625" customWidth="1"/>
    <col min="4" max="4" width="10.44140625" customWidth="1"/>
    <col min="5" max="5" width="6" customWidth="1"/>
    <col min="6" max="6" width="7.5546875" customWidth="1"/>
    <col min="7" max="9" width="5.5546875" customWidth="1"/>
    <col min="10" max="10" width="11.44140625" customWidth="1"/>
    <col min="11" max="11" width="10.6640625" customWidth="1"/>
    <col min="12" max="12" width="3.6640625" customWidth="1"/>
    <col min="13" max="13" width="8.44140625" customWidth="1"/>
  </cols>
  <sheetData>
    <row r="1" spans="1:20" ht="66.75" customHeight="1" x14ac:dyDescent="0.35">
      <c r="A1" s="104"/>
      <c r="B1" s="96"/>
      <c r="C1" s="3"/>
      <c r="D1" s="148" t="str">
        <f>Sem_I!D1</f>
        <v>Plan de învățământ licență</v>
      </c>
      <c r="E1" s="148"/>
      <c r="F1" s="148"/>
      <c r="G1" s="148"/>
      <c r="H1" s="148"/>
      <c r="I1" s="2"/>
      <c r="J1" s="4"/>
      <c r="K1" s="215"/>
      <c r="L1" s="215"/>
      <c r="M1" s="101"/>
      <c r="P1" s="47"/>
      <c r="Q1" s="47"/>
      <c r="R1" s="47"/>
      <c r="S1" s="47"/>
      <c r="T1" s="47"/>
    </row>
    <row r="2" spans="1:20" ht="15" customHeight="1" x14ac:dyDescent="0.3">
      <c r="A2" s="104"/>
      <c r="B2" s="150"/>
      <c r="C2" s="150"/>
      <c r="D2" s="151" t="str">
        <f>Sem_I!D2</f>
        <v>2026 - 2029</v>
      </c>
      <c r="E2" s="151"/>
      <c r="F2" s="151"/>
      <c r="G2" s="151"/>
      <c r="H2" s="151"/>
      <c r="J2" s="5"/>
      <c r="K2" s="5" t="s">
        <v>0</v>
      </c>
      <c r="L2" s="150" t="s">
        <v>40</v>
      </c>
      <c r="M2" s="150"/>
      <c r="S2" s="8"/>
      <c r="T2" s="8"/>
    </row>
    <row r="3" spans="1:20" x14ac:dyDescent="0.3">
      <c r="A3" s="104"/>
      <c r="B3" s="95" t="s">
        <v>1</v>
      </c>
      <c r="C3" s="150" t="str">
        <f>Sem_I!C3</f>
        <v>Finanțe</v>
      </c>
      <c r="D3" s="150"/>
      <c r="E3" s="150"/>
      <c r="F3" s="150"/>
      <c r="G3" s="150"/>
      <c r="J3" s="5"/>
      <c r="K3" s="5" t="s">
        <v>2</v>
      </c>
      <c r="L3" s="150" t="s">
        <v>33</v>
      </c>
      <c r="M3" s="150"/>
      <c r="S3" s="8"/>
      <c r="T3" s="8"/>
    </row>
    <row r="4" spans="1:20" x14ac:dyDescent="0.3">
      <c r="A4" s="104"/>
      <c r="B4" s="95" t="s">
        <v>4</v>
      </c>
      <c r="C4" s="150" t="str">
        <f>Sem_I!C4</f>
        <v>Finanțe și bănci</v>
      </c>
      <c r="D4" s="150"/>
      <c r="E4" s="150"/>
      <c r="F4" s="150"/>
      <c r="G4" s="150"/>
      <c r="J4" s="5"/>
      <c r="K4" s="5" t="s">
        <v>5</v>
      </c>
      <c r="L4" s="150" t="s">
        <v>3</v>
      </c>
      <c r="M4" s="150"/>
      <c r="S4" s="8"/>
      <c r="T4" s="8"/>
    </row>
    <row r="5" spans="1:20" ht="12" customHeight="1" thickBot="1" x14ac:dyDescent="0.35">
      <c r="A5" s="104"/>
      <c r="B5" s="95"/>
      <c r="C5" s="96"/>
      <c r="D5" s="96"/>
      <c r="E5" s="96"/>
      <c r="F5" s="96"/>
      <c r="G5" s="96"/>
      <c r="J5" s="5"/>
      <c r="K5" s="100"/>
      <c r="L5" s="96"/>
      <c r="M5" s="101"/>
      <c r="P5" s="8"/>
      <c r="Q5" s="8"/>
      <c r="R5" s="8"/>
      <c r="S5" s="8"/>
      <c r="T5" s="8"/>
    </row>
    <row r="6" spans="1:20" s="1" customFormat="1" ht="16.5" customHeight="1" x14ac:dyDescent="0.3">
      <c r="A6" s="229" t="s">
        <v>34</v>
      </c>
      <c r="B6" s="161" t="s">
        <v>7</v>
      </c>
      <c r="C6" s="161" t="s">
        <v>8</v>
      </c>
      <c r="D6" s="161" t="s">
        <v>9</v>
      </c>
      <c r="E6" s="165" t="s">
        <v>10</v>
      </c>
      <c r="F6" s="167" t="s">
        <v>11</v>
      </c>
      <c r="G6" s="168"/>
      <c r="H6" s="168"/>
      <c r="I6" s="168"/>
      <c r="J6" s="161" t="s">
        <v>12</v>
      </c>
      <c r="K6" s="161"/>
      <c r="L6" s="161" t="s">
        <v>13</v>
      </c>
      <c r="M6" s="169"/>
      <c r="P6" s="8"/>
      <c r="Q6" s="8"/>
      <c r="R6" s="8"/>
      <c r="S6" s="8"/>
      <c r="T6" s="8"/>
    </row>
    <row r="7" spans="1:20" ht="29.4" thickBot="1" x14ac:dyDescent="0.35">
      <c r="A7" s="230"/>
      <c r="B7" s="162"/>
      <c r="C7" s="162"/>
      <c r="D7" s="162"/>
      <c r="E7" s="166"/>
      <c r="F7" s="6" t="s">
        <v>14</v>
      </c>
      <c r="G7" s="6" t="s">
        <v>15</v>
      </c>
      <c r="H7" s="6" t="s">
        <v>16</v>
      </c>
      <c r="I7" s="6" t="s">
        <v>17</v>
      </c>
      <c r="J7" s="102" t="s">
        <v>61</v>
      </c>
      <c r="K7" s="102" t="s">
        <v>56</v>
      </c>
      <c r="L7" s="162"/>
      <c r="M7" s="170"/>
      <c r="P7" s="8"/>
      <c r="Q7" s="8"/>
      <c r="R7" s="8"/>
      <c r="S7" s="8"/>
      <c r="T7" s="8"/>
    </row>
    <row r="8" spans="1:20" ht="15" thickBot="1" x14ac:dyDescent="0.35">
      <c r="A8" s="152" t="s">
        <v>18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4"/>
      <c r="P8" s="8"/>
      <c r="Q8" s="8"/>
      <c r="R8" s="8"/>
      <c r="S8" s="8"/>
      <c r="T8" s="8"/>
    </row>
    <row r="9" spans="1:20" x14ac:dyDescent="0.3">
      <c r="A9" s="32">
        <v>1</v>
      </c>
      <c r="B9" s="94" t="s">
        <v>154</v>
      </c>
      <c r="C9" s="38" t="s">
        <v>96</v>
      </c>
      <c r="D9" s="11" t="s">
        <v>15</v>
      </c>
      <c r="E9" s="11">
        <v>5</v>
      </c>
      <c r="F9" s="12">
        <v>2</v>
      </c>
      <c r="G9" s="99">
        <v>2</v>
      </c>
      <c r="H9" s="99"/>
      <c r="I9" s="99"/>
      <c r="J9" s="99">
        <f>SUM(F9:I9)*14</f>
        <v>56</v>
      </c>
      <c r="K9" s="99">
        <f>E9*25-J9</f>
        <v>69</v>
      </c>
      <c r="L9" s="231" t="s">
        <v>19</v>
      </c>
      <c r="M9" s="232" t="s">
        <v>19</v>
      </c>
      <c r="P9" s="8"/>
      <c r="Q9" s="8"/>
      <c r="R9" s="8"/>
      <c r="S9" s="8"/>
      <c r="T9" s="8"/>
    </row>
    <row r="10" spans="1:20" ht="15" customHeight="1" x14ac:dyDescent="0.3">
      <c r="A10" s="33">
        <v>2</v>
      </c>
      <c r="B10" s="94" t="s">
        <v>155</v>
      </c>
      <c r="C10" s="39" t="s">
        <v>97</v>
      </c>
      <c r="D10" s="9" t="s">
        <v>15</v>
      </c>
      <c r="E10" s="9">
        <v>5</v>
      </c>
      <c r="F10" s="109">
        <v>2</v>
      </c>
      <c r="G10" s="94">
        <v>1</v>
      </c>
      <c r="H10" s="94"/>
      <c r="I10" s="94"/>
      <c r="J10" s="94">
        <f>SUM(F10:I10)*14</f>
        <v>42</v>
      </c>
      <c r="K10" s="94">
        <f>E10*25-J10</f>
        <v>83</v>
      </c>
      <c r="L10" s="157" t="s">
        <v>19</v>
      </c>
      <c r="M10" s="158" t="s">
        <v>19</v>
      </c>
      <c r="P10" s="8"/>
      <c r="Q10" s="8"/>
      <c r="R10" s="8"/>
      <c r="S10" s="8"/>
      <c r="T10" s="8"/>
    </row>
    <row r="11" spans="1:20" ht="15" customHeight="1" x14ac:dyDescent="0.3">
      <c r="A11" s="33">
        <v>3</v>
      </c>
      <c r="B11" s="94" t="s">
        <v>156</v>
      </c>
      <c r="C11" s="39" t="s">
        <v>98</v>
      </c>
      <c r="D11" s="9" t="s">
        <v>15</v>
      </c>
      <c r="E11" s="9">
        <v>5</v>
      </c>
      <c r="F11" s="109">
        <v>2</v>
      </c>
      <c r="G11" s="94">
        <v>1</v>
      </c>
      <c r="H11" s="94"/>
      <c r="I11" s="94"/>
      <c r="J11" s="94">
        <f>SUM(F11:I11)*14</f>
        <v>42</v>
      </c>
      <c r="K11" s="94">
        <f>E11*25-J11</f>
        <v>83</v>
      </c>
      <c r="L11" s="157" t="s">
        <v>19</v>
      </c>
      <c r="M11" s="158" t="s">
        <v>19</v>
      </c>
      <c r="P11" s="8"/>
      <c r="Q11" s="8"/>
      <c r="R11" s="8"/>
      <c r="S11" s="8"/>
      <c r="T11" s="8"/>
    </row>
    <row r="12" spans="1:20" ht="15" thickBot="1" x14ac:dyDescent="0.35">
      <c r="A12" s="33">
        <v>4</v>
      </c>
      <c r="B12" s="94" t="s">
        <v>157</v>
      </c>
      <c r="C12" s="110" t="s">
        <v>99</v>
      </c>
      <c r="D12" s="9" t="s">
        <v>15</v>
      </c>
      <c r="E12" s="41">
        <v>5</v>
      </c>
      <c r="F12" s="57">
        <v>2</v>
      </c>
      <c r="G12" s="94">
        <v>2</v>
      </c>
      <c r="H12" s="94"/>
      <c r="I12" s="94"/>
      <c r="J12" s="52">
        <f t="shared" ref="J12" si="0">SUM(F12:I12)*14</f>
        <v>56</v>
      </c>
      <c r="K12" s="94">
        <f t="shared" ref="K12" si="1">E12*25-J12</f>
        <v>69</v>
      </c>
      <c r="L12" s="157" t="s">
        <v>19</v>
      </c>
      <c r="M12" s="158" t="s">
        <v>19</v>
      </c>
      <c r="P12" s="8"/>
      <c r="Q12" s="8"/>
      <c r="R12" s="8"/>
      <c r="S12" s="8"/>
      <c r="T12" s="8"/>
    </row>
    <row r="13" spans="1:20" ht="15" customHeight="1" thickBot="1" x14ac:dyDescent="0.35">
      <c r="A13" s="177" t="s">
        <v>21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80"/>
      <c r="P13" s="8"/>
      <c r="Q13" s="8"/>
      <c r="R13" s="8"/>
      <c r="S13" s="8"/>
      <c r="T13" s="8"/>
    </row>
    <row r="14" spans="1:20" ht="15" customHeight="1" x14ac:dyDescent="0.3">
      <c r="A14" s="32">
        <v>5</v>
      </c>
      <c r="B14" s="30" t="s">
        <v>158</v>
      </c>
      <c r="C14" s="125" t="s">
        <v>101</v>
      </c>
      <c r="D14" s="181" t="s">
        <v>15</v>
      </c>
      <c r="E14" s="181">
        <v>4</v>
      </c>
      <c r="F14" s="183">
        <v>2</v>
      </c>
      <c r="G14" s="185">
        <v>1</v>
      </c>
      <c r="H14" s="185"/>
      <c r="I14" s="185"/>
      <c r="J14" s="185">
        <f t="shared" ref="J14" si="2">SUM(F14:I14)*14</f>
        <v>42</v>
      </c>
      <c r="K14" s="185">
        <f t="shared" ref="K14" si="3">E14*25-J14</f>
        <v>58</v>
      </c>
      <c r="L14" s="233" t="s">
        <v>20</v>
      </c>
      <c r="M14" s="234"/>
      <c r="P14" s="8"/>
      <c r="Q14" s="8"/>
      <c r="R14" s="8"/>
      <c r="S14" s="8"/>
      <c r="T14" s="8"/>
    </row>
    <row r="15" spans="1:20" ht="15" customHeight="1" x14ac:dyDescent="0.3">
      <c r="A15" s="55">
        <v>6</v>
      </c>
      <c r="B15" s="126" t="s">
        <v>159</v>
      </c>
      <c r="C15" s="118" t="s">
        <v>129</v>
      </c>
      <c r="D15" s="222"/>
      <c r="E15" s="222"/>
      <c r="F15" s="223"/>
      <c r="G15" s="224"/>
      <c r="H15" s="224"/>
      <c r="I15" s="224"/>
      <c r="J15" s="224"/>
      <c r="K15" s="224"/>
      <c r="L15" s="224"/>
      <c r="M15" s="235"/>
      <c r="P15" s="8"/>
      <c r="Q15" s="8"/>
      <c r="R15" s="8"/>
      <c r="S15" s="8"/>
      <c r="T15" s="8"/>
    </row>
    <row r="16" spans="1:20" ht="15" thickBot="1" x14ac:dyDescent="0.35">
      <c r="A16" s="34">
        <v>7</v>
      </c>
      <c r="B16" s="126" t="s">
        <v>160</v>
      </c>
      <c r="C16" s="115" t="s">
        <v>102</v>
      </c>
      <c r="D16" s="182"/>
      <c r="E16" s="182"/>
      <c r="F16" s="184"/>
      <c r="G16" s="186"/>
      <c r="H16" s="186"/>
      <c r="I16" s="186"/>
      <c r="J16" s="186"/>
      <c r="K16" s="186"/>
      <c r="L16" s="227"/>
      <c r="M16" s="228"/>
      <c r="P16" s="8"/>
      <c r="Q16" s="8"/>
      <c r="R16" s="8"/>
      <c r="S16" s="8"/>
      <c r="T16" s="8"/>
    </row>
    <row r="17" spans="1:20" ht="15" customHeight="1" x14ac:dyDescent="0.3">
      <c r="A17" s="32">
        <v>8</v>
      </c>
      <c r="B17" s="30" t="s">
        <v>161</v>
      </c>
      <c r="C17" s="117" t="s">
        <v>83</v>
      </c>
      <c r="D17" s="172" t="s">
        <v>14</v>
      </c>
      <c r="E17" s="236">
        <v>4</v>
      </c>
      <c r="F17" s="183">
        <v>1</v>
      </c>
      <c r="G17" s="185">
        <v>1</v>
      </c>
      <c r="H17" s="239"/>
      <c r="I17" s="239"/>
      <c r="J17" s="239">
        <f t="shared" ref="J17" si="4">SUM(F17:I17)*14</f>
        <v>28</v>
      </c>
      <c r="K17" s="239">
        <f t="shared" ref="K17" si="5">E17*25-J17</f>
        <v>72</v>
      </c>
      <c r="L17" s="239" t="s">
        <v>20</v>
      </c>
      <c r="M17" s="240"/>
      <c r="P17" s="8"/>
      <c r="Q17" s="8"/>
      <c r="R17" s="8"/>
      <c r="S17" s="8"/>
      <c r="T17" s="8"/>
    </row>
    <row r="18" spans="1:20" x14ac:dyDescent="0.3">
      <c r="A18" s="55">
        <v>9</v>
      </c>
      <c r="B18" s="126" t="s">
        <v>162</v>
      </c>
      <c r="C18" s="119" t="s">
        <v>210</v>
      </c>
      <c r="D18" s="221"/>
      <c r="E18" s="237"/>
      <c r="F18" s="223"/>
      <c r="G18" s="224"/>
      <c r="H18" s="224"/>
      <c r="I18" s="224"/>
      <c r="J18" s="224"/>
      <c r="K18" s="224"/>
      <c r="L18" s="224"/>
      <c r="M18" s="235"/>
      <c r="P18" s="8"/>
      <c r="Q18" s="8"/>
      <c r="R18" s="8"/>
      <c r="S18" s="8"/>
      <c r="T18" s="8"/>
    </row>
    <row r="19" spans="1:20" ht="15" thickBot="1" x14ac:dyDescent="0.35">
      <c r="A19" s="34">
        <v>10</v>
      </c>
      <c r="B19" s="141" t="s">
        <v>163</v>
      </c>
      <c r="C19" s="115" t="s">
        <v>84</v>
      </c>
      <c r="D19" s="174"/>
      <c r="E19" s="238"/>
      <c r="F19" s="184"/>
      <c r="G19" s="186"/>
      <c r="H19" s="227"/>
      <c r="I19" s="227"/>
      <c r="J19" s="227"/>
      <c r="K19" s="227"/>
      <c r="L19" s="227"/>
      <c r="M19" s="228"/>
      <c r="P19" s="8"/>
      <c r="Q19" s="8"/>
      <c r="R19" s="8"/>
      <c r="S19" s="8"/>
      <c r="T19" s="8"/>
    </row>
    <row r="20" spans="1:20" x14ac:dyDescent="0.3">
      <c r="A20" s="56">
        <v>11</v>
      </c>
      <c r="B20" s="140" t="s">
        <v>164</v>
      </c>
      <c r="C20" s="53" t="s">
        <v>85</v>
      </c>
      <c r="D20" s="181" t="s">
        <v>14</v>
      </c>
      <c r="E20" s="181">
        <v>2</v>
      </c>
      <c r="F20" s="183"/>
      <c r="G20" s="185">
        <v>2</v>
      </c>
      <c r="H20" s="185"/>
      <c r="I20" s="185"/>
      <c r="J20" s="185">
        <f>SUM(F20:I20)*14</f>
        <v>28</v>
      </c>
      <c r="K20" s="185">
        <f>E20*25-J20</f>
        <v>22</v>
      </c>
      <c r="L20" s="171" t="s">
        <v>20</v>
      </c>
      <c r="M20" s="172"/>
      <c r="P20" s="8"/>
      <c r="Q20" s="8"/>
      <c r="R20" s="8"/>
      <c r="S20" s="8"/>
      <c r="T20" s="8"/>
    </row>
    <row r="21" spans="1:20" ht="15" thickBot="1" x14ac:dyDescent="0.35">
      <c r="A21" s="34">
        <v>12</v>
      </c>
      <c r="B21" s="140" t="s">
        <v>165</v>
      </c>
      <c r="C21" s="115" t="s">
        <v>86</v>
      </c>
      <c r="D21" s="182"/>
      <c r="E21" s="182"/>
      <c r="F21" s="184"/>
      <c r="G21" s="186"/>
      <c r="H21" s="186"/>
      <c r="I21" s="186"/>
      <c r="J21" s="186"/>
      <c r="K21" s="186"/>
      <c r="L21" s="173"/>
      <c r="M21" s="174"/>
      <c r="P21" s="8"/>
      <c r="Q21" s="8"/>
      <c r="R21" s="8"/>
      <c r="S21" s="8"/>
      <c r="T21" s="8"/>
    </row>
    <row r="22" spans="1:20" ht="15" customHeight="1" x14ac:dyDescent="0.3">
      <c r="A22" s="244" t="s">
        <v>22</v>
      </c>
      <c r="B22" s="193"/>
      <c r="C22" s="204"/>
      <c r="D22" s="83" t="s">
        <v>23</v>
      </c>
      <c r="E22" s="191">
        <f t="shared" ref="E22:K22" si="6">SUM(E9:E21)</f>
        <v>30</v>
      </c>
      <c r="F22" s="85">
        <f t="shared" si="6"/>
        <v>11</v>
      </c>
      <c r="G22" s="86">
        <f t="shared" si="6"/>
        <v>10</v>
      </c>
      <c r="H22" s="86">
        <f t="shared" si="6"/>
        <v>0</v>
      </c>
      <c r="I22" s="86">
        <f t="shared" si="6"/>
        <v>0</v>
      </c>
      <c r="J22" s="193">
        <f t="shared" si="6"/>
        <v>294</v>
      </c>
      <c r="K22" s="193">
        <f t="shared" si="6"/>
        <v>456</v>
      </c>
      <c r="L22" s="50" t="s">
        <v>24</v>
      </c>
      <c r="M22" s="51" t="s">
        <v>39</v>
      </c>
      <c r="P22" s="8"/>
      <c r="Q22" s="8"/>
      <c r="R22" s="8"/>
      <c r="S22" s="8"/>
      <c r="T22" s="8"/>
    </row>
    <row r="23" spans="1:20" ht="15" customHeight="1" thickBot="1" x14ac:dyDescent="0.35">
      <c r="A23" s="245"/>
      <c r="B23" s="194"/>
      <c r="C23" s="209"/>
      <c r="D23" s="84" t="s">
        <v>25</v>
      </c>
      <c r="E23" s="192"/>
      <c r="F23" s="87">
        <f>COUNT(F9:F21)</f>
        <v>6</v>
      </c>
      <c r="G23" s="88">
        <f>COUNT(G9:G21)</f>
        <v>7</v>
      </c>
      <c r="H23" s="88">
        <f>COUNT(H9:H21)</f>
        <v>0</v>
      </c>
      <c r="I23" s="88">
        <f>COUNT(I9:I21)</f>
        <v>0</v>
      </c>
      <c r="J23" s="194"/>
      <c r="K23" s="194"/>
      <c r="L23" s="106">
        <f>COUNTIF(L9:L21,"=E")</f>
        <v>4</v>
      </c>
      <c r="M23" s="107">
        <f>COUNTIF(L9:L21,"=V")+COUNTIF(L9:L21,"=C")</f>
        <v>3</v>
      </c>
      <c r="P23" s="8"/>
      <c r="Q23" s="8"/>
      <c r="R23" s="8"/>
      <c r="S23" s="8"/>
      <c r="T23" s="8"/>
    </row>
    <row r="24" spans="1:20" ht="15" customHeight="1" thickBot="1" x14ac:dyDescent="0.35">
      <c r="A24" s="241" t="s">
        <v>35</v>
      </c>
      <c r="B24" s="242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3"/>
      <c r="P24" s="8"/>
      <c r="Q24" s="7"/>
      <c r="R24" s="8"/>
      <c r="S24" s="8"/>
      <c r="T24" s="8"/>
    </row>
    <row r="25" spans="1:20" ht="42.75" customHeight="1" thickBot="1" x14ac:dyDescent="0.35">
      <c r="A25" s="142">
        <v>13</v>
      </c>
      <c r="B25" s="143" t="s">
        <v>166</v>
      </c>
      <c r="C25" s="53" t="s">
        <v>100</v>
      </c>
      <c r="D25" s="113" t="s">
        <v>14</v>
      </c>
      <c r="E25" s="113">
        <v>1</v>
      </c>
      <c r="F25" s="139"/>
      <c r="G25" s="52">
        <v>1</v>
      </c>
      <c r="H25" s="52"/>
      <c r="I25" s="52"/>
      <c r="J25" s="52">
        <f>SUM(F25:I25)*14</f>
        <v>14</v>
      </c>
      <c r="K25" s="52">
        <f>E25*25-J25</f>
        <v>11</v>
      </c>
      <c r="L25" s="173" t="s">
        <v>20</v>
      </c>
      <c r="M25" s="174"/>
      <c r="P25" s="8"/>
      <c r="Q25" s="7"/>
      <c r="R25" s="13"/>
      <c r="S25" s="13"/>
      <c r="T25" s="13"/>
    </row>
    <row r="26" spans="1:20" ht="42.75" customHeight="1" x14ac:dyDescent="0.3">
      <c r="A26" s="33">
        <v>14</v>
      </c>
      <c r="B26" s="143" t="s">
        <v>167</v>
      </c>
      <c r="C26" s="39" t="s">
        <v>46</v>
      </c>
      <c r="D26" s="62" t="s">
        <v>14</v>
      </c>
      <c r="E26" s="93">
        <v>5</v>
      </c>
      <c r="F26" s="109">
        <v>2</v>
      </c>
      <c r="G26" s="94">
        <v>2</v>
      </c>
      <c r="H26" s="94"/>
      <c r="I26" s="94"/>
      <c r="J26" s="94">
        <f>SUM(F26:I26)*14</f>
        <v>56</v>
      </c>
      <c r="K26" s="94">
        <f>E26*25-J26</f>
        <v>69</v>
      </c>
      <c r="L26" s="225" t="s">
        <v>19</v>
      </c>
      <c r="M26" s="226"/>
      <c r="P26" s="8"/>
      <c r="Q26" s="7"/>
      <c r="R26" s="13"/>
      <c r="S26" s="13"/>
      <c r="T26" s="13"/>
    </row>
    <row r="27" spans="1:20" ht="15" customHeight="1" thickBot="1" x14ac:dyDescent="0.35">
      <c r="A27" s="34">
        <v>15</v>
      </c>
      <c r="B27" s="144" t="s">
        <v>168</v>
      </c>
      <c r="C27" s="40" t="s">
        <v>45</v>
      </c>
      <c r="D27" s="82" t="s">
        <v>57</v>
      </c>
      <c r="E27" s="97">
        <v>3</v>
      </c>
      <c r="F27" s="61"/>
      <c r="G27" s="31"/>
      <c r="H27" s="31"/>
      <c r="I27" s="31"/>
      <c r="J27" s="175" t="s">
        <v>63</v>
      </c>
      <c r="K27" s="199"/>
      <c r="L27" s="227" t="s">
        <v>20</v>
      </c>
      <c r="M27" s="228"/>
      <c r="P27" s="8"/>
      <c r="Q27" s="7"/>
      <c r="R27" s="8"/>
      <c r="S27" s="8"/>
      <c r="T27" s="8"/>
    </row>
    <row r="28" spans="1:20" ht="18" customHeight="1" thickBot="1" x14ac:dyDescent="0.35">
      <c r="A28" s="104"/>
      <c r="B28" s="96"/>
      <c r="C28" s="96"/>
      <c r="D28" s="1"/>
      <c r="E28" s="96"/>
      <c r="F28" s="96"/>
      <c r="G28" s="96"/>
      <c r="H28" s="1"/>
      <c r="I28" s="1"/>
      <c r="J28" s="96"/>
      <c r="K28" s="96"/>
      <c r="L28" s="190"/>
      <c r="M28" s="190"/>
      <c r="P28" s="8"/>
      <c r="Q28" s="8"/>
      <c r="R28" s="8"/>
      <c r="S28" s="8"/>
      <c r="T28" s="8"/>
    </row>
    <row r="29" spans="1:20" ht="15" customHeight="1" x14ac:dyDescent="0.3">
      <c r="A29" s="104"/>
      <c r="B29" s="200" t="s">
        <v>26</v>
      </c>
      <c r="C29" s="24" t="str">
        <f>Sem_I!C25</f>
        <v>Discipline Obligatorii:</v>
      </c>
      <c r="D29" s="203">
        <f>SUM(F9:I12)</f>
        <v>14</v>
      </c>
      <c r="E29" s="193"/>
      <c r="F29" s="193"/>
      <c r="G29" s="193"/>
      <c r="H29" s="193"/>
      <c r="I29" s="193"/>
      <c r="J29" s="193"/>
      <c r="K29" s="193"/>
      <c r="L29" s="193"/>
      <c r="M29" s="204"/>
      <c r="P29" s="8"/>
      <c r="Q29" s="8"/>
      <c r="R29" s="8"/>
      <c r="S29" s="8"/>
      <c r="T29" s="8"/>
    </row>
    <row r="30" spans="1:20" ht="15" customHeight="1" x14ac:dyDescent="0.3">
      <c r="A30" s="104"/>
      <c r="B30" s="201"/>
      <c r="C30" s="25" t="str">
        <f>Sem_I!C26</f>
        <v>Discipline Opționale:</v>
      </c>
      <c r="D30" s="205">
        <f>SUM(F14:I21)</f>
        <v>7</v>
      </c>
      <c r="E30" s="206"/>
      <c r="F30" s="206"/>
      <c r="G30" s="206"/>
      <c r="H30" s="206"/>
      <c r="I30" s="206"/>
      <c r="J30" s="206"/>
      <c r="K30" s="206"/>
      <c r="L30" s="206"/>
      <c r="M30" s="207"/>
      <c r="P30" s="8"/>
      <c r="Q30" s="8"/>
      <c r="R30" s="8"/>
      <c r="S30" s="8"/>
      <c r="T30" s="8"/>
    </row>
    <row r="31" spans="1:20" ht="15" thickBot="1" x14ac:dyDescent="0.35">
      <c r="A31" s="104"/>
      <c r="B31" s="202"/>
      <c r="C31" s="26" t="str">
        <f>Sem_I!C27</f>
        <v>Discipline Facultative:</v>
      </c>
      <c r="D31" s="208">
        <f>SUM(F25:I27)</f>
        <v>5</v>
      </c>
      <c r="E31" s="194"/>
      <c r="F31" s="194"/>
      <c r="G31" s="194"/>
      <c r="H31" s="194"/>
      <c r="I31" s="194"/>
      <c r="J31" s="194"/>
      <c r="K31" s="194"/>
      <c r="L31" s="194"/>
      <c r="M31" s="209"/>
      <c r="P31" s="8"/>
      <c r="Q31" s="8"/>
      <c r="R31" s="8"/>
      <c r="S31" s="8"/>
      <c r="T31" s="8"/>
    </row>
    <row r="32" spans="1:20" x14ac:dyDescent="0.3">
      <c r="A32" s="104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P32" s="8"/>
      <c r="Q32" s="8"/>
      <c r="R32" s="8"/>
      <c r="S32" s="8"/>
      <c r="T32" s="8"/>
    </row>
    <row r="33" spans="1:20" x14ac:dyDescent="0.3">
      <c r="A33" s="104"/>
      <c r="B33" s="3" t="s">
        <v>30</v>
      </c>
      <c r="C33" s="100"/>
      <c r="D33" s="1"/>
      <c r="E33" s="151" t="s">
        <v>31</v>
      </c>
      <c r="F33" s="151"/>
      <c r="G33" s="3"/>
      <c r="H33" s="1"/>
      <c r="I33" s="1"/>
      <c r="J33" s="210" t="s">
        <v>32</v>
      </c>
      <c r="K33" s="210"/>
      <c r="L33" s="210"/>
      <c r="M33" s="210"/>
      <c r="P33" s="8"/>
      <c r="Q33" s="8"/>
      <c r="R33" s="8"/>
      <c r="S33" s="8"/>
      <c r="T33" s="8"/>
    </row>
    <row r="34" spans="1:20" ht="60" customHeight="1" x14ac:dyDescent="0.3">
      <c r="A34" s="104"/>
      <c r="B34" s="212" t="str">
        <f>Sem_I!B30</f>
        <v>Mihnea - Cosmin COSTOIU</v>
      </c>
      <c r="C34" s="212"/>
      <c r="D34" s="213" t="str">
        <f>Sem_I!D30</f>
        <v>Carmen-Constantina NENU</v>
      </c>
      <c r="E34" s="213"/>
      <c r="F34" s="213"/>
      <c r="G34" s="213"/>
      <c r="H34" s="213"/>
      <c r="I34" s="213"/>
      <c r="J34" s="214" t="str">
        <f>Sem_I!J30</f>
        <v>Luminița ȘERBĂNESCU</v>
      </c>
      <c r="K34" s="214"/>
      <c r="L34" s="214"/>
      <c r="M34" s="214"/>
      <c r="P34" s="8"/>
      <c r="Q34" s="8"/>
      <c r="R34" s="8"/>
      <c r="S34" s="8"/>
      <c r="T34" s="8"/>
    </row>
  </sheetData>
  <protectedRanges>
    <protectedRange sqref="L2 A14:A21 A25:A27 A9:A12 N9:XFD21" name="Editabil_1"/>
    <protectedRange sqref="D26:D27" name="Editabil_3_4_2_1"/>
    <protectedRange sqref="D17:E19 H17:M19" name="Editabil_3_1"/>
    <protectedRange sqref="I20:K20 C21:M21" name="Editabil_5"/>
    <protectedRange sqref="B25:B27 B9:B12" name="Editabil_1_2"/>
    <protectedRange sqref="B14:B21" name="Editabil_1_3"/>
    <protectedRange sqref="I9:K11 I25:K25" name="Editabil_6"/>
    <protectedRange sqref="I12:K12" name="Editabil_1_4"/>
    <protectedRange sqref="D14:E16 H14:M16" name="Editabil_7"/>
  </protectedRanges>
  <mergeCells count="69">
    <mergeCell ref="E33:F33"/>
    <mergeCell ref="J33:M33"/>
    <mergeCell ref="D31:M31"/>
    <mergeCell ref="I17:I19"/>
    <mergeCell ref="J17:J19"/>
    <mergeCell ref="K17:K19"/>
    <mergeCell ref="L17:M19"/>
    <mergeCell ref="A24:M24"/>
    <mergeCell ref="J20:J21"/>
    <mergeCell ref="K20:K21"/>
    <mergeCell ref="L20:M21"/>
    <mergeCell ref="A22:C23"/>
    <mergeCell ref="E22:E23"/>
    <mergeCell ref="J22:J23"/>
    <mergeCell ref="K22:K23"/>
    <mergeCell ref="D20:D21"/>
    <mergeCell ref="B34:C34"/>
    <mergeCell ref="D34:I34"/>
    <mergeCell ref="J34:M34"/>
    <mergeCell ref="D17:D19"/>
    <mergeCell ref="E17:E19"/>
    <mergeCell ref="F17:F19"/>
    <mergeCell ref="G17:G19"/>
    <mergeCell ref="H17:H19"/>
    <mergeCell ref="L26:M26"/>
    <mergeCell ref="J27:K27"/>
    <mergeCell ref="L27:M27"/>
    <mergeCell ref="L28:M28"/>
    <mergeCell ref="B29:B31"/>
    <mergeCell ref="D29:M29"/>
    <mergeCell ref="D30:M30"/>
    <mergeCell ref="I20:I21"/>
    <mergeCell ref="A13:M13"/>
    <mergeCell ref="D14:D16"/>
    <mergeCell ref="E14:E16"/>
    <mergeCell ref="F14:F16"/>
    <mergeCell ref="G14:G16"/>
    <mergeCell ref="H14:H16"/>
    <mergeCell ref="I14:I16"/>
    <mergeCell ref="J14:J16"/>
    <mergeCell ref="K14:K16"/>
    <mergeCell ref="L14:M16"/>
    <mergeCell ref="E20:E21"/>
    <mergeCell ref="F20:F21"/>
    <mergeCell ref="G20:G21"/>
    <mergeCell ref="H20:H21"/>
    <mergeCell ref="L25:M25"/>
    <mergeCell ref="A8:M8"/>
    <mergeCell ref="L9:M9"/>
    <mergeCell ref="L10:M10"/>
    <mergeCell ref="L11:M11"/>
    <mergeCell ref="L12:M12"/>
    <mergeCell ref="C4:G4"/>
    <mergeCell ref="L4:M4"/>
    <mergeCell ref="A6:A7"/>
    <mergeCell ref="B6:B7"/>
    <mergeCell ref="C6:C7"/>
    <mergeCell ref="D6:D7"/>
    <mergeCell ref="E6:E7"/>
    <mergeCell ref="F6:I6"/>
    <mergeCell ref="J6:K6"/>
    <mergeCell ref="L6:M7"/>
    <mergeCell ref="C3:G3"/>
    <mergeCell ref="L3:M3"/>
    <mergeCell ref="D1:H1"/>
    <mergeCell ref="K1:L1"/>
    <mergeCell ref="B2:C2"/>
    <mergeCell ref="D2:H2"/>
    <mergeCell ref="L2:M2"/>
  </mergeCells>
  <phoneticPr fontId="13" type="noConversion"/>
  <conditionalFormatting sqref="D1:D8 D22:D24 D28:D34">
    <cfRule type="cellIs" dxfId="173" priority="111" operator="equal">
      <formula>"DS"</formula>
    </cfRule>
  </conditionalFormatting>
  <conditionalFormatting sqref="D1:D8">
    <cfRule type="cellIs" dxfId="172" priority="109" operator="equal">
      <formula>"DA"</formula>
    </cfRule>
    <cfRule type="cellIs" dxfId="171" priority="110" operator="equal">
      <formula>"DC"</formula>
    </cfRule>
  </conditionalFormatting>
  <conditionalFormatting sqref="D9:D12">
    <cfRule type="cellIs" dxfId="170" priority="19" operator="equal">
      <formula>"C"</formula>
    </cfRule>
    <cfRule type="cellIs" dxfId="169" priority="11" operator="equal">
      <formula>"DI"</formula>
    </cfRule>
    <cfRule type="cellIs" dxfId="168" priority="12" operator="equal">
      <formula>"DM"</formula>
    </cfRule>
    <cfRule type="cellIs" dxfId="167" priority="13" operator="equal">
      <formula>"DJ"</formula>
    </cfRule>
    <cfRule type="cellIs" dxfId="166" priority="14" operator="equal">
      <formula>"D"</formula>
    </cfRule>
    <cfRule type="cellIs" dxfId="165" priority="15" operator="equal">
      <formula>"SI"</formula>
    </cfRule>
    <cfRule type="cellIs" dxfId="164" priority="16" operator="equal">
      <formula>"SM"</formula>
    </cfRule>
    <cfRule type="cellIs" dxfId="163" priority="17" operator="equal">
      <formula>"SJ"</formula>
    </cfRule>
    <cfRule type="cellIs" dxfId="162" priority="18" operator="equal">
      <formula>"S"</formula>
    </cfRule>
    <cfRule type="cellIs" dxfId="161" priority="20" operator="equal">
      <formula>"F"</formula>
    </cfRule>
  </conditionalFormatting>
  <conditionalFormatting sqref="D14:D15">
    <cfRule type="cellIs" dxfId="160" priority="2" operator="equal">
      <formula>"DM"</formula>
    </cfRule>
    <cfRule type="cellIs" dxfId="159" priority="3" operator="equal">
      <formula>"DJ"</formula>
    </cfRule>
    <cfRule type="cellIs" dxfId="158" priority="4" operator="equal">
      <formula>"D"</formula>
    </cfRule>
    <cfRule type="cellIs" dxfId="157" priority="5" operator="equal">
      <formula>"SI"</formula>
    </cfRule>
    <cfRule type="cellIs" dxfId="156" priority="7" operator="equal">
      <formula>"SJ"</formula>
    </cfRule>
    <cfRule type="cellIs" dxfId="155" priority="8" operator="equal">
      <formula>"S"</formula>
    </cfRule>
    <cfRule type="cellIs" dxfId="154" priority="9" operator="equal">
      <formula>"C"</formula>
    </cfRule>
    <cfRule type="cellIs" dxfId="153" priority="1" operator="equal">
      <formula>"DI"</formula>
    </cfRule>
    <cfRule type="cellIs" dxfId="152" priority="6" operator="equal">
      <formula>"SM"</formula>
    </cfRule>
    <cfRule type="cellIs" dxfId="151" priority="10" operator="equal">
      <formula>"F"</formula>
    </cfRule>
  </conditionalFormatting>
  <conditionalFormatting sqref="D17:D18">
    <cfRule type="cellIs" dxfId="150" priority="47" operator="equal">
      <formula>"SJ"</formula>
    </cfRule>
    <cfRule type="cellIs" dxfId="149" priority="46" operator="equal">
      <formula>"SM"</formula>
    </cfRule>
    <cfRule type="cellIs" dxfId="148" priority="45" operator="equal">
      <formula>"SI"</formula>
    </cfRule>
    <cfRule type="cellIs" dxfId="147" priority="44" operator="equal">
      <formula>"D"</formula>
    </cfRule>
    <cfRule type="cellIs" dxfId="146" priority="43" operator="equal">
      <formula>"DJ"</formula>
    </cfRule>
    <cfRule type="cellIs" dxfId="145" priority="42" operator="equal">
      <formula>"DM"</formula>
    </cfRule>
    <cfRule type="cellIs" dxfId="144" priority="41" operator="equal">
      <formula>"DI"</formula>
    </cfRule>
    <cfRule type="cellIs" dxfId="143" priority="49" operator="equal">
      <formula>"C"</formula>
    </cfRule>
    <cfRule type="cellIs" dxfId="142" priority="50" operator="equal">
      <formula>"F"</formula>
    </cfRule>
    <cfRule type="cellIs" dxfId="141" priority="48" operator="equal">
      <formula>"S"</formula>
    </cfRule>
  </conditionalFormatting>
  <conditionalFormatting sqref="D17:D19">
    <cfRule type="cellIs" dxfId="140" priority="54" stopIfTrue="1" operator="equal">
      <formula>"D"</formula>
    </cfRule>
    <cfRule type="cellIs" dxfId="139" priority="55" operator="equal">
      <formula>"SI"</formula>
    </cfRule>
    <cfRule type="cellIs" dxfId="138" priority="56" operator="equal">
      <formula>"SJ"</formula>
    </cfRule>
    <cfRule type="cellIs" dxfId="137" priority="57" operator="equal">
      <formula>"SM"</formula>
    </cfRule>
    <cfRule type="cellIs" dxfId="136" priority="53" stopIfTrue="1" operator="equal">
      <formula>"DM"</formula>
    </cfRule>
    <cfRule type="cellIs" dxfId="135" priority="59" operator="equal">
      <formula>"C"</formula>
    </cfRule>
    <cfRule type="cellIs" dxfId="134" priority="60" operator="equal">
      <formula>"F"</formula>
    </cfRule>
    <cfRule type="cellIs" dxfId="133" priority="52" stopIfTrue="1" operator="equal">
      <formula>"DJ"</formula>
    </cfRule>
    <cfRule type="cellIs" dxfId="132" priority="51" stopIfTrue="1" operator="equal">
      <formula>"DI"</formula>
    </cfRule>
    <cfRule type="cellIs" dxfId="131" priority="58" operator="equal">
      <formula>"S"</formula>
    </cfRule>
  </conditionalFormatting>
  <conditionalFormatting sqref="D20">
    <cfRule type="cellIs" dxfId="130" priority="34" operator="equal">
      <formula>"D"</formula>
    </cfRule>
    <cfRule type="cellIs" dxfId="129" priority="35" operator="equal">
      <formula>"SI"</formula>
    </cfRule>
    <cfRule type="cellIs" dxfId="128" priority="36" operator="equal">
      <formula>"SM"</formula>
    </cfRule>
    <cfRule type="cellIs" dxfId="127" priority="37" operator="equal">
      <formula>"SJ"</formula>
    </cfRule>
    <cfRule type="cellIs" dxfId="126" priority="38" operator="equal">
      <formula>"S"</formula>
    </cfRule>
    <cfRule type="cellIs" dxfId="125" priority="39" operator="equal">
      <formula>"C"</formula>
    </cfRule>
    <cfRule type="cellIs" dxfId="124" priority="31" operator="equal">
      <formula>"DI"</formula>
    </cfRule>
    <cfRule type="cellIs" dxfId="123" priority="40" operator="equal">
      <formula>"F"</formula>
    </cfRule>
    <cfRule type="cellIs" dxfId="122" priority="32" operator="equal">
      <formula>"DM"</formula>
    </cfRule>
    <cfRule type="cellIs" dxfId="121" priority="33" operator="equal">
      <formula>"DJ"</formula>
    </cfRule>
  </conditionalFormatting>
  <conditionalFormatting sqref="D22:D24 D28:D34">
    <cfRule type="cellIs" dxfId="120" priority="113" operator="equal">
      <formula>"DC"</formula>
    </cfRule>
    <cfRule type="cellIs" dxfId="119" priority="112" operator="equal">
      <formula>"DA"</formula>
    </cfRule>
  </conditionalFormatting>
  <conditionalFormatting sqref="D25">
    <cfRule type="cellIs" dxfId="118" priority="72" operator="equal">
      <formula>"DM"</formula>
    </cfRule>
    <cfRule type="cellIs" dxfId="117" priority="73" operator="equal">
      <formula>"DJ"</formula>
    </cfRule>
    <cfRule type="cellIs" dxfId="116" priority="74" operator="equal">
      <formula>"D"</formula>
    </cfRule>
    <cfRule type="cellIs" dxfId="115" priority="75" operator="equal">
      <formula>"SI"</formula>
    </cfRule>
    <cfRule type="cellIs" dxfId="114" priority="76" operator="equal">
      <formula>"SM"</formula>
    </cfRule>
    <cfRule type="cellIs" dxfId="113" priority="77" operator="equal">
      <formula>"SJ"</formula>
    </cfRule>
    <cfRule type="cellIs" dxfId="112" priority="71" operator="equal">
      <formula>"DI"</formula>
    </cfRule>
  </conditionalFormatting>
  <conditionalFormatting sqref="D25:D27">
    <cfRule type="cellIs" dxfId="111" priority="78" operator="equal">
      <formula>"S"</formula>
    </cfRule>
    <cfRule type="cellIs" dxfId="110" priority="79" operator="equal">
      <formula>"C"</formula>
    </cfRule>
    <cfRule type="cellIs" dxfId="109" priority="80" operator="equal">
      <formula>"F"</formula>
    </cfRule>
  </conditionalFormatting>
  <conditionalFormatting sqref="D26:D27">
    <cfRule type="cellIs" dxfId="108" priority="105" operator="equal">
      <formula>"C'"</formula>
    </cfRule>
  </conditionalFormatting>
  <pageMargins left="0.7" right="0.7" top="0.75" bottom="0.75" header="0.3" footer="0.3"/>
  <pageSetup paperSize="9"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5388-ED70-40FD-AC05-2610874F2DC5}">
  <sheetPr>
    <pageSetUpPr fitToPage="1"/>
  </sheetPr>
  <dimension ref="A1:T33"/>
  <sheetViews>
    <sheetView workbookViewId="0">
      <selection activeCell="D31" sqref="D31"/>
    </sheetView>
  </sheetViews>
  <sheetFormatPr defaultRowHeight="14.4" x14ac:dyDescent="0.3"/>
  <cols>
    <col min="1" max="1" width="4.6640625" customWidth="1"/>
    <col min="2" max="2" width="19.44140625" bestFit="1" customWidth="1"/>
    <col min="3" max="3" width="45.6640625" customWidth="1"/>
    <col min="4" max="4" width="10.44140625" customWidth="1"/>
    <col min="5" max="5" width="6" customWidth="1"/>
    <col min="6" max="6" width="7.5546875" customWidth="1"/>
    <col min="7" max="9" width="5.5546875" customWidth="1"/>
    <col min="10" max="10" width="11" customWidth="1"/>
    <col min="11" max="11" width="10.33203125" customWidth="1"/>
    <col min="12" max="12" width="3.6640625" customWidth="1"/>
    <col min="13" max="13" width="8.5546875" customWidth="1"/>
    <col min="20" max="20" width="10.109375" customWidth="1"/>
  </cols>
  <sheetData>
    <row r="1" spans="1:20" ht="67.5" customHeight="1" x14ac:dyDescent="0.35">
      <c r="A1" s="101"/>
      <c r="B1" s="96"/>
      <c r="C1" s="3"/>
      <c r="D1" s="148" t="str">
        <f>Sem_I!D1</f>
        <v>Plan de învățământ licență</v>
      </c>
      <c r="E1" s="148"/>
      <c r="F1" s="148"/>
      <c r="G1" s="148"/>
      <c r="H1" s="148"/>
      <c r="I1" s="2"/>
      <c r="J1" s="4"/>
      <c r="K1" s="215"/>
      <c r="L1" s="215"/>
      <c r="M1" s="101"/>
      <c r="P1" s="43"/>
      <c r="Q1" s="43"/>
      <c r="R1" s="43"/>
      <c r="S1" s="43"/>
      <c r="T1" s="43"/>
    </row>
    <row r="2" spans="1:20" ht="15" customHeight="1" x14ac:dyDescent="0.3">
      <c r="A2" s="101"/>
      <c r="B2" s="150"/>
      <c r="C2" s="150"/>
      <c r="D2" s="151" t="str">
        <f>Sem_I!D2</f>
        <v>2026 - 2029</v>
      </c>
      <c r="E2" s="151"/>
      <c r="F2" s="151"/>
      <c r="G2" s="151"/>
      <c r="H2" s="151"/>
      <c r="J2" s="5"/>
      <c r="K2" s="5" t="s">
        <v>0</v>
      </c>
      <c r="L2" s="150" t="str">
        <f>Sem_III!$L$2</f>
        <v>2027 - 2028</v>
      </c>
      <c r="M2" s="150"/>
      <c r="T2" s="44"/>
    </row>
    <row r="3" spans="1:20" x14ac:dyDescent="0.3">
      <c r="A3" s="101"/>
      <c r="B3" s="95" t="s">
        <v>1</v>
      </c>
      <c r="C3" s="150" t="str">
        <f>Sem_I!C3</f>
        <v>Finanțe</v>
      </c>
      <c r="D3" s="150"/>
      <c r="E3" s="150"/>
      <c r="F3" s="150"/>
      <c r="G3" s="150"/>
      <c r="J3" s="5"/>
      <c r="K3" s="5" t="s">
        <v>2</v>
      </c>
      <c r="L3" s="150" t="str">
        <f>Sem_III!$L$3</f>
        <v>II</v>
      </c>
      <c r="M3" s="150"/>
      <c r="T3" s="44"/>
    </row>
    <row r="4" spans="1:20" x14ac:dyDescent="0.3">
      <c r="A4" s="101"/>
      <c r="B4" s="95" t="s">
        <v>4</v>
      </c>
      <c r="C4" s="150" t="str">
        <f>Sem_I!C4</f>
        <v>Finanțe și bănci</v>
      </c>
      <c r="D4" s="150"/>
      <c r="E4" s="150"/>
      <c r="F4" s="150"/>
      <c r="G4" s="150"/>
      <c r="J4" s="5"/>
      <c r="K4" s="5" t="s">
        <v>5</v>
      </c>
      <c r="L4" s="150" t="s">
        <v>33</v>
      </c>
      <c r="M4" s="150"/>
      <c r="T4" s="44"/>
    </row>
    <row r="5" spans="1:20" s="17" customFormat="1" ht="12" customHeight="1" thickBot="1" x14ac:dyDescent="0.25">
      <c r="A5" s="14"/>
      <c r="B5" s="15"/>
      <c r="C5" s="16"/>
      <c r="D5" s="16"/>
      <c r="E5" s="16"/>
      <c r="F5" s="16"/>
      <c r="G5" s="16"/>
      <c r="J5" s="18"/>
      <c r="K5" s="19"/>
      <c r="L5" s="16"/>
      <c r="M5" s="14"/>
      <c r="P5" s="44"/>
      <c r="Q5" s="44"/>
      <c r="R5" s="44"/>
      <c r="S5" s="44"/>
      <c r="T5" s="44"/>
    </row>
    <row r="6" spans="1:20" s="1" customFormat="1" ht="20.100000000000001" customHeight="1" x14ac:dyDescent="0.3">
      <c r="A6" s="159" t="s">
        <v>6</v>
      </c>
      <c r="B6" s="161" t="s">
        <v>7</v>
      </c>
      <c r="C6" s="161" t="s">
        <v>8</v>
      </c>
      <c r="D6" s="161" t="s">
        <v>9</v>
      </c>
      <c r="E6" s="165" t="s">
        <v>10</v>
      </c>
      <c r="F6" s="167" t="s">
        <v>11</v>
      </c>
      <c r="G6" s="168"/>
      <c r="H6" s="168"/>
      <c r="I6" s="168"/>
      <c r="J6" s="161" t="s">
        <v>12</v>
      </c>
      <c r="K6" s="161"/>
      <c r="L6" s="161" t="s">
        <v>13</v>
      </c>
      <c r="M6" s="169"/>
      <c r="P6" s="44"/>
      <c r="Q6" s="44"/>
      <c r="R6" s="44"/>
      <c r="S6" s="44"/>
      <c r="T6" s="44"/>
    </row>
    <row r="7" spans="1:20" ht="29.4" thickBot="1" x14ac:dyDescent="0.35">
      <c r="A7" s="160"/>
      <c r="B7" s="162"/>
      <c r="C7" s="162"/>
      <c r="D7" s="162"/>
      <c r="E7" s="166"/>
      <c r="F7" s="6" t="s">
        <v>14</v>
      </c>
      <c r="G7" s="6" t="s">
        <v>15</v>
      </c>
      <c r="H7" s="6" t="s">
        <v>16</v>
      </c>
      <c r="I7" s="6" t="s">
        <v>17</v>
      </c>
      <c r="J7" s="102" t="s">
        <v>61</v>
      </c>
      <c r="K7" s="102" t="s">
        <v>56</v>
      </c>
      <c r="L7" s="162"/>
      <c r="M7" s="170"/>
      <c r="P7" s="44"/>
      <c r="Q7" s="44"/>
      <c r="R7" s="44"/>
      <c r="S7" s="44"/>
      <c r="T7" s="44"/>
    </row>
    <row r="8" spans="1:20" ht="15" thickBot="1" x14ac:dyDescent="0.35">
      <c r="A8" s="152" t="s">
        <v>18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4"/>
      <c r="P8" s="44"/>
      <c r="Q8" s="44"/>
      <c r="R8" s="44"/>
      <c r="S8" s="44"/>
      <c r="T8" s="44"/>
    </row>
    <row r="9" spans="1:20" ht="15" customHeight="1" x14ac:dyDescent="0.3">
      <c r="A9" s="64">
        <v>1</v>
      </c>
      <c r="B9" s="52" t="s">
        <v>169</v>
      </c>
      <c r="C9" s="53" t="s">
        <v>103</v>
      </c>
      <c r="D9" s="113" t="s">
        <v>15</v>
      </c>
      <c r="E9" s="113">
        <v>4</v>
      </c>
      <c r="F9" s="139">
        <v>2</v>
      </c>
      <c r="G9" s="52">
        <v>1</v>
      </c>
      <c r="H9" s="52"/>
      <c r="I9" s="52"/>
      <c r="J9" s="52">
        <f>SUM(F9:I9)*14</f>
        <v>42</v>
      </c>
      <c r="K9" s="52">
        <f>E9*25-J9</f>
        <v>58</v>
      </c>
      <c r="L9" s="246" t="s">
        <v>20</v>
      </c>
      <c r="M9" s="247"/>
      <c r="P9" s="44"/>
      <c r="Q9" s="44"/>
      <c r="R9" s="44"/>
      <c r="S9" s="44"/>
      <c r="T9" s="44"/>
    </row>
    <row r="10" spans="1:20" ht="15" customHeight="1" x14ac:dyDescent="0.3">
      <c r="A10" s="27">
        <v>2</v>
      </c>
      <c r="B10" s="94" t="s">
        <v>170</v>
      </c>
      <c r="C10" s="39" t="s">
        <v>104</v>
      </c>
      <c r="D10" s="9" t="s">
        <v>15</v>
      </c>
      <c r="E10" s="9">
        <v>4</v>
      </c>
      <c r="F10" s="109">
        <v>1</v>
      </c>
      <c r="G10" s="94"/>
      <c r="H10" s="94">
        <v>2</v>
      </c>
      <c r="I10" s="94"/>
      <c r="J10" s="94">
        <f>SUM(F10:I10)*14</f>
        <v>42</v>
      </c>
      <c r="K10" s="94">
        <f>E10*25-J10</f>
        <v>58</v>
      </c>
      <c r="L10" s="157" t="s">
        <v>19</v>
      </c>
      <c r="M10" s="158" t="s">
        <v>19</v>
      </c>
      <c r="P10" s="44"/>
      <c r="Q10" s="44"/>
      <c r="R10" s="44"/>
      <c r="S10" s="44"/>
      <c r="T10" s="44"/>
    </row>
    <row r="11" spans="1:20" ht="15" customHeight="1" x14ac:dyDescent="0.3">
      <c r="A11" s="27">
        <v>3</v>
      </c>
      <c r="B11" s="94" t="s">
        <v>171</v>
      </c>
      <c r="C11" s="39" t="s">
        <v>105</v>
      </c>
      <c r="D11" s="9" t="s">
        <v>15</v>
      </c>
      <c r="E11" s="9">
        <v>4</v>
      </c>
      <c r="F11" s="109">
        <v>2</v>
      </c>
      <c r="G11" s="94">
        <v>1</v>
      </c>
      <c r="H11" s="94"/>
      <c r="I11" s="94"/>
      <c r="J11" s="94">
        <f>SUM(F11:I11)*14</f>
        <v>42</v>
      </c>
      <c r="K11" s="94">
        <f>E11*25-J11</f>
        <v>58</v>
      </c>
      <c r="L11" s="157" t="s">
        <v>19</v>
      </c>
      <c r="M11" s="158" t="s">
        <v>19</v>
      </c>
      <c r="P11" s="44"/>
      <c r="Q11" s="44"/>
      <c r="R11" s="44"/>
      <c r="S11" s="44"/>
      <c r="T11" s="44"/>
    </row>
    <row r="12" spans="1:20" ht="15" customHeight="1" x14ac:dyDescent="0.3">
      <c r="A12" s="27">
        <v>4</v>
      </c>
      <c r="B12" s="94" t="s">
        <v>172</v>
      </c>
      <c r="C12" s="39" t="s">
        <v>106</v>
      </c>
      <c r="D12" s="9" t="s">
        <v>15</v>
      </c>
      <c r="E12" s="9">
        <v>5</v>
      </c>
      <c r="F12" s="109">
        <v>2</v>
      </c>
      <c r="G12" s="94">
        <v>2</v>
      </c>
      <c r="H12" s="94"/>
      <c r="I12" s="94"/>
      <c r="J12" s="94">
        <f t="shared" ref="J12:J13" si="0">SUM(F12:I12)*14</f>
        <v>56</v>
      </c>
      <c r="K12" s="94">
        <f t="shared" ref="K12:K13" si="1">E12*25-J12</f>
        <v>69</v>
      </c>
      <c r="L12" s="157" t="s">
        <v>19</v>
      </c>
      <c r="M12" s="158" t="s">
        <v>19</v>
      </c>
      <c r="P12" s="44"/>
      <c r="Q12" s="44"/>
      <c r="R12" s="44"/>
      <c r="S12" s="44"/>
      <c r="T12" s="44"/>
    </row>
    <row r="13" spans="1:20" ht="15" customHeight="1" x14ac:dyDescent="0.3">
      <c r="A13" s="27">
        <v>5</v>
      </c>
      <c r="B13" s="94" t="s">
        <v>173</v>
      </c>
      <c r="C13" s="39" t="s">
        <v>107</v>
      </c>
      <c r="D13" s="9" t="s">
        <v>15</v>
      </c>
      <c r="E13" s="9">
        <v>4</v>
      </c>
      <c r="F13" s="109">
        <v>1</v>
      </c>
      <c r="G13" s="94">
        <v>2</v>
      </c>
      <c r="H13" s="94"/>
      <c r="I13" s="94"/>
      <c r="J13" s="94">
        <f t="shared" si="0"/>
        <v>42</v>
      </c>
      <c r="K13" s="94">
        <f t="shared" si="1"/>
        <v>58</v>
      </c>
      <c r="L13" s="157" t="s">
        <v>19</v>
      </c>
      <c r="M13" s="158" t="s">
        <v>19</v>
      </c>
      <c r="P13" s="44"/>
      <c r="Q13" s="44"/>
      <c r="R13" s="44"/>
      <c r="S13" s="44"/>
      <c r="T13" s="44"/>
    </row>
    <row r="14" spans="1:20" ht="15" thickBot="1" x14ac:dyDescent="0.35">
      <c r="A14" s="27">
        <v>6</v>
      </c>
      <c r="B14" s="94" t="s">
        <v>174</v>
      </c>
      <c r="C14" s="39" t="s">
        <v>87</v>
      </c>
      <c r="D14" s="9" t="s">
        <v>15</v>
      </c>
      <c r="E14" s="9">
        <v>3</v>
      </c>
      <c r="F14" s="146"/>
      <c r="G14" s="31"/>
      <c r="H14" s="31"/>
      <c r="I14" s="147">
        <v>7</v>
      </c>
      <c r="J14" s="94">
        <f t="shared" ref="J14" si="2">SUM(F14:I14)*14</f>
        <v>98</v>
      </c>
      <c r="K14" s="94">
        <f t="shared" ref="K14" si="3">E14*25-J14</f>
        <v>-23</v>
      </c>
      <c r="L14" s="157" t="s">
        <v>20</v>
      </c>
      <c r="M14" s="158" t="s">
        <v>14</v>
      </c>
      <c r="P14" s="44"/>
      <c r="Q14" s="44"/>
      <c r="R14" s="44"/>
      <c r="S14" s="44"/>
      <c r="T14" s="44"/>
    </row>
    <row r="15" spans="1:20" s="68" customFormat="1" ht="15.75" customHeight="1" thickBot="1" x14ac:dyDescent="0.35">
      <c r="A15" s="248" t="s">
        <v>21</v>
      </c>
      <c r="B15" s="249"/>
      <c r="C15" s="249"/>
      <c r="D15" s="249"/>
      <c r="E15" s="249"/>
      <c r="F15" s="249"/>
      <c r="G15" s="250"/>
      <c r="H15" s="249"/>
      <c r="I15" s="249"/>
      <c r="J15" s="249"/>
      <c r="K15" s="249"/>
      <c r="L15" s="249"/>
      <c r="M15" s="251"/>
      <c r="O15" s="69"/>
      <c r="P15" s="69"/>
      <c r="Q15" s="69"/>
      <c r="R15" s="69"/>
      <c r="S15" s="69"/>
    </row>
    <row r="16" spans="1:20" s="68" customFormat="1" ht="15.75" customHeight="1" x14ac:dyDescent="0.3">
      <c r="A16" s="70">
        <v>7</v>
      </c>
      <c r="B16" s="30" t="s">
        <v>175</v>
      </c>
      <c r="C16" s="125" t="s">
        <v>108</v>
      </c>
      <c r="D16" s="222" t="s">
        <v>15</v>
      </c>
      <c r="E16" s="252">
        <v>4</v>
      </c>
      <c r="F16" s="254">
        <v>2</v>
      </c>
      <c r="G16" s="233">
        <v>1</v>
      </c>
      <c r="H16" s="233"/>
      <c r="I16" s="233"/>
      <c r="J16" s="233">
        <f t="shared" ref="J16" si="4">SUM(F16:I16)*14</f>
        <v>42</v>
      </c>
      <c r="K16" s="233">
        <f t="shared" ref="K16" si="5">E16*25-J16</f>
        <v>58</v>
      </c>
      <c r="L16" s="233" t="s">
        <v>20</v>
      </c>
      <c r="M16" s="234"/>
      <c r="P16" s="69"/>
      <c r="Q16" s="69"/>
      <c r="R16" s="69"/>
      <c r="S16" s="69"/>
      <c r="T16" s="69"/>
    </row>
    <row r="17" spans="1:20" s="68" customFormat="1" ht="15.75" customHeight="1" x14ac:dyDescent="0.3">
      <c r="A17" s="120">
        <v>8</v>
      </c>
      <c r="B17" s="79" t="s">
        <v>176</v>
      </c>
      <c r="C17" s="119" t="s">
        <v>109</v>
      </c>
      <c r="D17" s="222"/>
      <c r="E17" s="222"/>
      <c r="F17" s="223"/>
      <c r="G17" s="224"/>
      <c r="H17" s="224"/>
      <c r="I17" s="224"/>
      <c r="J17" s="224"/>
      <c r="K17" s="224"/>
      <c r="L17" s="224"/>
      <c r="M17" s="235"/>
      <c r="P17" s="69"/>
      <c r="Q17" s="69"/>
      <c r="R17" s="69"/>
      <c r="S17" s="69"/>
      <c r="T17" s="69"/>
    </row>
    <row r="18" spans="1:20" s="68" customFormat="1" ht="15" thickBot="1" x14ac:dyDescent="0.35">
      <c r="A18" s="71">
        <v>9</v>
      </c>
      <c r="B18" s="31" t="s">
        <v>177</v>
      </c>
      <c r="C18" s="115" t="s">
        <v>110</v>
      </c>
      <c r="D18" s="182"/>
      <c r="E18" s="253"/>
      <c r="F18" s="255"/>
      <c r="G18" s="227"/>
      <c r="H18" s="227"/>
      <c r="I18" s="227"/>
      <c r="J18" s="227"/>
      <c r="K18" s="227"/>
      <c r="L18" s="227"/>
      <c r="M18" s="228"/>
      <c r="P18" s="69"/>
      <c r="Q18" s="69"/>
      <c r="R18" s="69"/>
      <c r="S18" s="69"/>
      <c r="T18" s="69"/>
    </row>
    <row r="19" spans="1:20" s="68" customFormat="1" x14ac:dyDescent="0.3">
      <c r="A19" s="72">
        <v>10</v>
      </c>
      <c r="B19" s="140" t="s">
        <v>178</v>
      </c>
      <c r="C19" s="39" t="s">
        <v>88</v>
      </c>
      <c r="D19" s="181" t="s">
        <v>14</v>
      </c>
      <c r="E19" s="181">
        <v>2</v>
      </c>
      <c r="F19" s="183"/>
      <c r="G19" s="185">
        <v>2</v>
      </c>
      <c r="H19" s="185"/>
      <c r="I19" s="185"/>
      <c r="J19" s="185">
        <f>SUM(F19:I19)*14</f>
        <v>28</v>
      </c>
      <c r="K19" s="185">
        <f>E19*25-J19</f>
        <v>22</v>
      </c>
      <c r="L19" s="171" t="s">
        <v>20</v>
      </c>
      <c r="M19" s="172"/>
      <c r="P19" s="69"/>
      <c r="Q19" s="69"/>
      <c r="R19" s="69"/>
      <c r="S19" s="69"/>
      <c r="T19" s="69"/>
    </row>
    <row r="20" spans="1:20" s="68" customFormat="1" ht="15" thickBot="1" x14ac:dyDescent="0.35">
      <c r="A20" s="73">
        <v>11</v>
      </c>
      <c r="B20" s="140" t="s">
        <v>179</v>
      </c>
      <c r="C20" s="115" t="s">
        <v>89</v>
      </c>
      <c r="D20" s="182"/>
      <c r="E20" s="182"/>
      <c r="F20" s="184"/>
      <c r="G20" s="186"/>
      <c r="H20" s="186"/>
      <c r="I20" s="186"/>
      <c r="J20" s="186"/>
      <c r="K20" s="186"/>
      <c r="L20" s="173"/>
      <c r="M20" s="174"/>
      <c r="P20" s="69"/>
      <c r="Q20" s="69"/>
      <c r="R20" s="69"/>
      <c r="S20" s="69"/>
      <c r="T20" s="69"/>
    </row>
    <row r="21" spans="1:20" x14ac:dyDescent="0.3">
      <c r="A21" s="187" t="s">
        <v>22</v>
      </c>
      <c r="B21" s="188"/>
      <c r="C21" s="188"/>
      <c r="D21" s="89" t="s">
        <v>23</v>
      </c>
      <c r="E21" s="191">
        <f t="shared" ref="E21:I21" si="6">SUM(E9:E20)</f>
        <v>30</v>
      </c>
      <c r="F21" s="85">
        <f t="shared" si="6"/>
        <v>10</v>
      </c>
      <c r="G21" s="86">
        <f t="shared" si="6"/>
        <v>9</v>
      </c>
      <c r="H21" s="86">
        <f t="shared" si="6"/>
        <v>2</v>
      </c>
      <c r="I21" s="86">
        <f t="shared" si="6"/>
        <v>7</v>
      </c>
      <c r="J21" s="193">
        <f>SUM(J9:J20)</f>
        <v>392</v>
      </c>
      <c r="K21" s="193">
        <f>SUM(K9:K20)</f>
        <v>358</v>
      </c>
      <c r="L21" s="86" t="s">
        <v>24</v>
      </c>
      <c r="M21" s="49" t="s">
        <v>39</v>
      </c>
      <c r="P21" s="44"/>
      <c r="Q21" s="44"/>
      <c r="R21" s="44"/>
      <c r="S21" s="44"/>
      <c r="T21" s="44"/>
    </row>
    <row r="22" spans="1:20" ht="15" thickBot="1" x14ac:dyDescent="0.35">
      <c r="A22" s="189"/>
      <c r="B22" s="190"/>
      <c r="C22" s="190"/>
      <c r="D22" s="90" t="s">
        <v>25</v>
      </c>
      <c r="E22" s="192"/>
      <c r="F22" s="87">
        <f>COUNT(F9:F20)</f>
        <v>6</v>
      </c>
      <c r="G22" s="88">
        <f>COUNT(G9:G20)</f>
        <v>6</v>
      </c>
      <c r="H22" s="88">
        <f>COUNT(H9:H20)</f>
        <v>1</v>
      </c>
      <c r="I22" s="88">
        <f>COUNT(I9:I20)</f>
        <v>1</v>
      </c>
      <c r="J22" s="194"/>
      <c r="K22" s="194"/>
      <c r="L22" s="106">
        <f>COUNTIF(L9:L20,"=E")</f>
        <v>4</v>
      </c>
      <c r="M22" s="107">
        <f>COUNTIF(L9:L20,"=V")+COUNTIF(L9:L20,"=C")</f>
        <v>4</v>
      </c>
      <c r="P22" s="44"/>
      <c r="Q22" s="44"/>
      <c r="R22" s="44"/>
      <c r="S22" s="44"/>
      <c r="T22" s="44"/>
    </row>
    <row r="23" spans="1:20" ht="15" customHeight="1" thickBot="1" x14ac:dyDescent="0.35">
      <c r="A23" s="195" t="s">
        <v>35</v>
      </c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8"/>
      <c r="P23" s="44"/>
      <c r="Q23" s="7"/>
      <c r="R23" s="44"/>
      <c r="S23" s="44"/>
      <c r="T23" s="44"/>
    </row>
    <row r="24" spans="1:20" ht="15.75" customHeight="1" x14ac:dyDescent="0.3">
      <c r="A24" s="55">
        <v>12</v>
      </c>
      <c r="B24" s="143" t="s">
        <v>180</v>
      </c>
      <c r="C24" s="53" t="s">
        <v>130</v>
      </c>
      <c r="D24" s="113" t="s">
        <v>14</v>
      </c>
      <c r="E24" s="113">
        <v>1</v>
      </c>
      <c r="F24" s="139"/>
      <c r="G24" s="52">
        <v>1</v>
      </c>
      <c r="H24" s="52"/>
      <c r="I24" s="52"/>
      <c r="J24" s="52">
        <f>SUM(F24:I24)*14</f>
        <v>14</v>
      </c>
      <c r="K24" s="52">
        <f>E24*25-J24</f>
        <v>11</v>
      </c>
      <c r="L24" s="246" t="s">
        <v>20</v>
      </c>
      <c r="M24" s="247"/>
    </row>
    <row r="25" spans="1:20" ht="15.75" customHeight="1" x14ac:dyDescent="0.3">
      <c r="A25" s="80">
        <v>13</v>
      </c>
      <c r="B25" s="143" t="s">
        <v>181</v>
      </c>
      <c r="C25" s="59" t="s">
        <v>47</v>
      </c>
      <c r="D25" s="62" t="s">
        <v>14</v>
      </c>
      <c r="E25" s="108">
        <v>5</v>
      </c>
      <c r="F25" s="60">
        <v>2</v>
      </c>
      <c r="G25" s="57">
        <v>2</v>
      </c>
      <c r="H25" s="58"/>
      <c r="I25" s="58"/>
      <c r="J25" s="94">
        <f>SUM(F25:I25)*14</f>
        <v>56</v>
      </c>
      <c r="K25" s="94">
        <f>E25*25-J25</f>
        <v>69</v>
      </c>
      <c r="L25" s="256" t="s">
        <v>19</v>
      </c>
      <c r="M25" s="257"/>
    </row>
    <row r="26" spans="1:20" ht="15.75" customHeight="1" thickBot="1" x14ac:dyDescent="0.35">
      <c r="A26" s="34">
        <v>14</v>
      </c>
      <c r="B26" s="144" t="s">
        <v>182</v>
      </c>
      <c r="C26" s="40" t="s">
        <v>48</v>
      </c>
      <c r="D26" s="82" t="s">
        <v>57</v>
      </c>
      <c r="E26" s="97">
        <v>3</v>
      </c>
      <c r="F26" s="61"/>
      <c r="G26" s="31"/>
      <c r="H26" s="31"/>
      <c r="I26" s="31"/>
      <c r="J26" s="175" t="s">
        <v>63</v>
      </c>
      <c r="K26" s="199"/>
      <c r="L26" s="175" t="s">
        <v>20</v>
      </c>
      <c r="M26" s="176"/>
      <c r="P26" s="44"/>
      <c r="Q26" s="7"/>
      <c r="R26" s="45"/>
      <c r="S26" s="45"/>
      <c r="T26" s="45"/>
    </row>
    <row r="27" spans="1:20" ht="15.75" customHeight="1" thickBot="1" x14ac:dyDescent="0.35">
      <c r="A27" s="10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P27" s="91"/>
      <c r="Q27" s="7"/>
      <c r="R27" s="13"/>
      <c r="S27" s="13"/>
      <c r="T27" s="13"/>
    </row>
    <row r="28" spans="1:20" ht="15.75" customHeight="1" x14ac:dyDescent="0.3">
      <c r="A28" s="101"/>
      <c r="B28" s="200" t="s">
        <v>26</v>
      </c>
      <c r="C28" s="24" t="s">
        <v>27</v>
      </c>
      <c r="D28" s="203">
        <f>SUM(F9:I14)</f>
        <v>23</v>
      </c>
      <c r="E28" s="193"/>
      <c r="F28" s="193"/>
      <c r="G28" s="193"/>
      <c r="H28" s="193"/>
      <c r="I28" s="193"/>
      <c r="J28" s="193"/>
      <c r="K28" s="193"/>
      <c r="L28" s="193"/>
      <c r="M28" s="204"/>
      <c r="P28" s="91"/>
      <c r="Q28" s="7"/>
      <c r="R28" s="13"/>
      <c r="S28" s="13"/>
      <c r="T28" s="13"/>
    </row>
    <row r="29" spans="1:20" ht="15.75" customHeight="1" x14ac:dyDescent="0.3">
      <c r="A29" s="101"/>
      <c r="B29" s="201"/>
      <c r="C29" s="25" t="s">
        <v>28</v>
      </c>
      <c r="D29" s="205">
        <f>SUM(F16:I20)</f>
        <v>5</v>
      </c>
      <c r="E29" s="206"/>
      <c r="F29" s="206"/>
      <c r="G29" s="206"/>
      <c r="H29" s="206"/>
      <c r="I29" s="206"/>
      <c r="J29" s="206"/>
      <c r="K29" s="206"/>
      <c r="L29" s="206"/>
      <c r="M29" s="207"/>
      <c r="P29" s="91"/>
      <c r="Q29" s="7"/>
      <c r="R29" s="13"/>
      <c r="S29" s="13"/>
      <c r="T29" s="13"/>
    </row>
    <row r="30" spans="1:20" ht="15.75" customHeight="1" thickBot="1" x14ac:dyDescent="0.35">
      <c r="A30" s="101"/>
      <c r="B30" s="202"/>
      <c r="C30" s="26" t="s">
        <v>29</v>
      </c>
      <c r="D30" s="208">
        <f>SUM(F24:I26)</f>
        <v>5</v>
      </c>
      <c r="E30" s="194"/>
      <c r="F30" s="194"/>
      <c r="G30" s="194"/>
      <c r="H30" s="194"/>
      <c r="I30" s="194"/>
      <c r="J30" s="194"/>
      <c r="K30" s="194"/>
      <c r="L30" s="194"/>
      <c r="M30" s="209"/>
      <c r="P30" s="91"/>
      <c r="Q30" s="7"/>
      <c r="R30" s="13"/>
      <c r="S30" s="13"/>
      <c r="T30" s="13"/>
    </row>
    <row r="31" spans="1:20" s="17" customFormat="1" ht="15.75" customHeight="1" x14ac:dyDescent="0.2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P31" s="21"/>
      <c r="Q31" s="22"/>
      <c r="R31" s="23"/>
      <c r="S31" s="23"/>
      <c r="T31" s="23"/>
    </row>
    <row r="32" spans="1:20" ht="18" customHeight="1" x14ac:dyDescent="0.3">
      <c r="A32" s="101"/>
      <c r="B32" s="3" t="s">
        <v>30</v>
      </c>
      <c r="C32" s="100"/>
      <c r="D32" s="1"/>
      <c r="E32" s="151" t="s">
        <v>31</v>
      </c>
      <c r="F32" s="151"/>
      <c r="G32" s="3"/>
      <c r="H32" s="1"/>
      <c r="I32" s="1"/>
      <c r="J32" s="210" t="s">
        <v>32</v>
      </c>
      <c r="K32" s="210"/>
      <c r="L32" s="210"/>
      <c r="M32" s="210"/>
      <c r="P32" s="8"/>
      <c r="Q32" s="7"/>
      <c r="R32" s="211"/>
      <c r="S32" s="211"/>
      <c r="T32" s="211"/>
    </row>
    <row r="33" spans="1:20" ht="54" customHeight="1" x14ac:dyDescent="0.3">
      <c r="A33" s="101"/>
      <c r="B33" s="212" t="str">
        <f>Sem_I!B30</f>
        <v>Mihnea - Cosmin COSTOIU</v>
      </c>
      <c r="C33" s="212"/>
      <c r="D33" s="213" t="str">
        <f>Sem_I!D30</f>
        <v>Carmen-Constantina NENU</v>
      </c>
      <c r="E33" s="213"/>
      <c r="F33" s="213"/>
      <c r="G33" s="213"/>
      <c r="H33" s="213"/>
      <c r="I33" s="213"/>
      <c r="J33" s="214" t="str">
        <f>Sem_I!J30</f>
        <v>Luminița ȘERBĂNESCU</v>
      </c>
      <c r="K33" s="214"/>
      <c r="L33" s="214"/>
      <c r="M33" s="214"/>
      <c r="P33" s="8"/>
      <c r="Q33" s="7"/>
      <c r="R33" s="8"/>
      <c r="S33" s="8"/>
      <c r="T33" s="8"/>
    </row>
  </sheetData>
  <protectedRanges>
    <protectedRange sqref="C3:G4 D2 L2:M2 D33 J33 A26 K1:L1 N16:XFD20 A24 N9:XFD14 A9:A14 A16:A20" name="Editabil_1"/>
    <protectedRange sqref="D25:D26" name="Editabil_3_4_5_1"/>
    <protectedRange sqref="I19:K19 C20:M20" name="Editabil_2_1"/>
    <protectedRange sqref="B9:B14" name="Editabil_1_2"/>
    <protectedRange sqref="B16:B20" name="Editabil_1_3"/>
    <protectedRange sqref="B24:B26" name="Editabil_1_2_1"/>
  </protectedRanges>
  <mergeCells count="62">
    <mergeCell ref="A23:M23"/>
    <mergeCell ref="L25:M25"/>
    <mergeCell ref="J26:K26"/>
    <mergeCell ref="L26:M26"/>
    <mergeCell ref="B28:B30"/>
    <mergeCell ref="D28:M28"/>
    <mergeCell ref="D29:M29"/>
    <mergeCell ref="D30:M30"/>
    <mergeCell ref="L24:M24"/>
    <mergeCell ref="E32:F32"/>
    <mergeCell ref="J32:M32"/>
    <mergeCell ref="R32:T32"/>
    <mergeCell ref="B33:C33"/>
    <mergeCell ref="D33:I33"/>
    <mergeCell ref="J33:M33"/>
    <mergeCell ref="I19:I20"/>
    <mergeCell ref="J19:J20"/>
    <mergeCell ref="K19:K20"/>
    <mergeCell ref="L19:M20"/>
    <mergeCell ref="A21:C22"/>
    <mergeCell ref="E21:E22"/>
    <mergeCell ref="J21:J22"/>
    <mergeCell ref="K21:K22"/>
    <mergeCell ref="D19:D20"/>
    <mergeCell ref="E19:E20"/>
    <mergeCell ref="F19:F20"/>
    <mergeCell ref="G19:G20"/>
    <mergeCell ref="H19:H20"/>
    <mergeCell ref="A15:M15"/>
    <mergeCell ref="D16:D18"/>
    <mergeCell ref="E16:E18"/>
    <mergeCell ref="F16:F18"/>
    <mergeCell ref="G16:G18"/>
    <mergeCell ref="H16:H18"/>
    <mergeCell ref="I16:I18"/>
    <mergeCell ref="J16:J18"/>
    <mergeCell ref="K16:K18"/>
    <mergeCell ref="L16:M18"/>
    <mergeCell ref="L14:M14"/>
    <mergeCell ref="L13:M13"/>
    <mergeCell ref="C4:G4"/>
    <mergeCell ref="L4:M4"/>
    <mergeCell ref="F6:I6"/>
    <mergeCell ref="J6:K6"/>
    <mergeCell ref="L6:M7"/>
    <mergeCell ref="A8:M8"/>
    <mergeCell ref="L9:M9"/>
    <mergeCell ref="L10:M10"/>
    <mergeCell ref="L11:M11"/>
    <mergeCell ref="L12:M12"/>
    <mergeCell ref="A6:A7"/>
    <mergeCell ref="B6:B7"/>
    <mergeCell ref="C6:C7"/>
    <mergeCell ref="D6:D7"/>
    <mergeCell ref="E6:E7"/>
    <mergeCell ref="C3:G3"/>
    <mergeCell ref="L3:M3"/>
    <mergeCell ref="D1:H1"/>
    <mergeCell ref="K1:L1"/>
    <mergeCell ref="B2:C2"/>
    <mergeCell ref="D2:H2"/>
    <mergeCell ref="L2:M2"/>
  </mergeCells>
  <phoneticPr fontId="13" type="noConversion"/>
  <conditionalFormatting sqref="D1:D8 D21:D23 D27:D33">
    <cfRule type="cellIs" dxfId="107" priority="47" operator="equal">
      <formula>"DC"</formula>
    </cfRule>
    <cfRule type="cellIs" dxfId="106" priority="46" operator="equal">
      <formula>"DA"</formula>
    </cfRule>
    <cfRule type="cellIs" dxfId="105" priority="45" stopIfTrue="1" operator="equal">
      <formula>"DS"</formula>
    </cfRule>
  </conditionalFormatting>
  <conditionalFormatting sqref="D9:D14 D24">
    <cfRule type="cellIs" dxfId="104" priority="11" operator="equal">
      <formula>"DI"</formula>
    </cfRule>
    <cfRule type="cellIs" dxfId="103" priority="12" operator="equal">
      <formula>"DM"</formula>
    </cfRule>
    <cfRule type="cellIs" dxfId="102" priority="13" operator="equal">
      <formula>"DJ"</formula>
    </cfRule>
    <cfRule type="cellIs" dxfId="101" priority="14" operator="equal">
      <formula>"D"</formula>
    </cfRule>
    <cfRule type="cellIs" dxfId="100" priority="15" operator="equal">
      <formula>"SI"</formula>
    </cfRule>
    <cfRule type="cellIs" dxfId="99" priority="16" operator="equal">
      <formula>"SM"</formula>
    </cfRule>
    <cfRule type="cellIs" dxfId="98" priority="17" operator="equal">
      <formula>"SJ"</formula>
    </cfRule>
  </conditionalFormatting>
  <conditionalFormatting sqref="D9:D14 D24:D26">
    <cfRule type="cellIs" dxfId="97" priority="20" operator="equal">
      <formula>"F"</formula>
    </cfRule>
    <cfRule type="cellIs" dxfId="96" priority="18" operator="equal">
      <formula>"S"</formula>
    </cfRule>
    <cfRule type="cellIs" dxfId="95" priority="19" operator="equal">
      <formula>"C"</formula>
    </cfRule>
  </conditionalFormatting>
  <conditionalFormatting sqref="D16:D17">
    <cfRule type="cellIs" dxfId="94" priority="2" operator="equal">
      <formula>"DM"</formula>
    </cfRule>
    <cfRule type="cellIs" dxfId="93" priority="3" operator="equal">
      <formula>"DJ"</formula>
    </cfRule>
    <cfRule type="cellIs" dxfId="92" priority="4" operator="equal">
      <formula>"D"</formula>
    </cfRule>
    <cfRule type="cellIs" dxfId="91" priority="5" operator="equal">
      <formula>"SI"</formula>
    </cfRule>
    <cfRule type="cellIs" dxfId="90" priority="6" operator="equal">
      <formula>"SM"</formula>
    </cfRule>
    <cfRule type="cellIs" dxfId="89" priority="7" operator="equal">
      <formula>"SJ"</formula>
    </cfRule>
    <cfRule type="cellIs" dxfId="88" priority="8" operator="equal">
      <formula>"S"</formula>
    </cfRule>
    <cfRule type="cellIs" dxfId="87" priority="10" operator="equal">
      <formula>"F"</formula>
    </cfRule>
    <cfRule type="cellIs" dxfId="86" priority="9" operator="equal">
      <formula>"C"</formula>
    </cfRule>
    <cfRule type="cellIs" dxfId="85" priority="1" operator="equal">
      <formula>"DI"</formula>
    </cfRule>
  </conditionalFormatting>
  <conditionalFormatting sqref="D19">
    <cfRule type="cellIs" dxfId="84" priority="21" operator="equal">
      <formula>"DI"</formula>
    </cfRule>
    <cfRule type="cellIs" dxfId="83" priority="22" operator="equal">
      <formula>"DM"</formula>
    </cfRule>
    <cfRule type="cellIs" dxfId="82" priority="23" operator="equal">
      <formula>"DJ"</formula>
    </cfRule>
    <cfRule type="cellIs" dxfId="81" priority="24" operator="equal">
      <formula>"D"</formula>
    </cfRule>
    <cfRule type="cellIs" dxfId="80" priority="25" operator="equal">
      <formula>"SI"</formula>
    </cfRule>
    <cfRule type="cellIs" dxfId="79" priority="26" operator="equal">
      <formula>"SM"</formula>
    </cfRule>
    <cfRule type="cellIs" dxfId="78" priority="27" operator="equal">
      <formula>"SJ"</formula>
    </cfRule>
    <cfRule type="cellIs" dxfId="77" priority="28" operator="equal">
      <formula>"S"</formula>
    </cfRule>
    <cfRule type="cellIs" dxfId="76" priority="29" operator="equal">
      <formula>"C"</formula>
    </cfRule>
    <cfRule type="cellIs" dxfId="75" priority="30" operator="equal">
      <formula>"F"</formula>
    </cfRule>
  </conditionalFormatting>
  <conditionalFormatting sqref="D25:D26">
    <cfRule type="cellIs" dxfId="74" priority="41" operator="equal">
      <formula>"C'"</formula>
    </cfRule>
  </conditionalFormatting>
  <pageMargins left="0.7" right="0.7" top="0.75" bottom="0.75" header="0.3" footer="0.3"/>
  <pageSetup paperSize="9" scale="4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AB43-EB08-48A2-9D87-5BDD106694A4}">
  <sheetPr>
    <pageSetUpPr fitToPage="1"/>
  </sheetPr>
  <dimension ref="A1:T31"/>
  <sheetViews>
    <sheetView workbookViewId="0">
      <selection activeCell="L2" sqref="L2:M2"/>
    </sheetView>
  </sheetViews>
  <sheetFormatPr defaultRowHeight="14.4" x14ac:dyDescent="0.3"/>
  <cols>
    <col min="1" max="1" width="4.6640625" customWidth="1"/>
    <col min="2" max="2" width="19.44140625" bestFit="1" customWidth="1"/>
    <col min="3" max="3" width="45.6640625" customWidth="1"/>
    <col min="4" max="4" width="10.44140625" customWidth="1"/>
    <col min="5" max="5" width="6" customWidth="1"/>
    <col min="6" max="6" width="7.5546875" customWidth="1"/>
    <col min="7" max="9" width="5.5546875" customWidth="1"/>
    <col min="10" max="10" width="11" customWidth="1"/>
    <col min="11" max="11" width="10.5546875" customWidth="1"/>
    <col min="12" max="12" width="3.6640625" customWidth="1"/>
    <col min="13" max="13" width="8.5546875" customWidth="1"/>
    <col min="20" max="20" width="10.109375" customWidth="1"/>
  </cols>
  <sheetData>
    <row r="1" spans="1:20" ht="67.5" customHeight="1" x14ac:dyDescent="0.35">
      <c r="A1" s="101"/>
      <c r="B1" s="96"/>
      <c r="C1" s="3"/>
      <c r="D1" s="148" t="str">
        <f>Sem_I!D1</f>
        <v>Plan de învățământ licență</v>
      </c>
      <c r="E1" s="148"/>
      <c r="F1" s="148"/>
      <c r="G1" s="148"/>
      <c r="H1" s="148"/>
      <c r="I1" s="2"/>
      <c r="J1" s="4"/>
      <c r="K1" s="215"/>
      <c r="L1" s="215"/>
      <c r="M1" s="101"/>
      <c r="P1" s="43"/>
      <c r="Q1" s="43"/>
      <c r="R1" s="43"/>
      <c r="S1" s="43"/>
      <c r="T1" s="43"/>
    </row>
    <row r="2" spans="1:20" ht="15" customHeight="1" x14ac:dyDescent="0.3">
      <c r="A2" s="101"/>
      <c r="B2" s="150"/>
      <c r="C2" s="150"/>
      <c r="D2" s="151" t="str">
        <f>Sem_I!D2</f>
        <v>2026 - 2029</v>
      </c>
      <c r="E2" s="151"/>
      <c r="F2" s="151"/>
      <c r="G2" s="151"/>
      <c r="H2" s="151"/>
      <c r="J2" s="5"/>
      <c r="K2" s="5" t="s">
        <v>0</v>
      </c>
      <c r="L2" s="150" t="s">
        <v>209</v>
      </c>
      <c r="M2" s="150"/>
      <c r="S2" s="44"/>
      <c r="T2" s="44"/>
    </row>
    <row r="3" spans="1:20" x14ac:dyDescent="0.3">
      <c r="A3" s="101"/>
      <c r="B3" s="95" t="s">
        <v>1</v>
      </c>
      <c r="C3" s="150" t="str">
        <f>Sem_I!C3</f>
        <v>Finanțe</v>
      </c>
      <c r="D3" s="150"/>
      <c r="E3" s="150"/>
      <c r="F3" s="150"/>
      <c r="G3" s="150"/>
      <c r="J3" s="5"/>
      <c r="K3" s="5" t="s">
        <v>2</v>
      </c>
      <c r="L3" s="150" t="s">
        <v>41</v>
      </c>
      <c r="M3" s="150"/>
      <c r="S3" s="44"/>
      <c r="T3" s="44"/>
    </row>
    <row r="4" spans="1:20" x14ac:dyDescent="0.3">
      <c r="A4" s="101"/>
      <c r="B4" s="95" t="s">
        <v>4</v>
      </c>
      <c r="C4" s="150" t="str">
        <f>Sem_I!C4</f>
        <v>Finanțe și bănci</v>
      </c>
      <c r="D4" s="150"/>
      <c r="E4" s="150"/>
      <c r="F4" s="150"/>
      <c r="G4" s="150"/>
      <c r="J4" s="5"/>
      <c r="K4" s="5" t="s">
        <v>5</v>
      </c>
      <c r="L4" s="150" t="s">
        <v>3</v>
      </c>
      <c r="M4" s="150"/>
      <c r="S4" s="44"/>
      <c r="T4" s="44"/>
    </row>
    <row r="5" spans="1:20" s="17" customFormat="1" ht="12" customHeight="1" thickBot="1" x14ac:dyDescent="0.25">
      <c r="A5" s="14"/>
      <c r="B5" s="15"/>
      <c r="C5" s="16"/>
      <c r="D5" s="16"/>
      <c r="E5" s="16"/>
      <c r="F5" s="16"/>
      <c r="G5" s="16"/>
      <c r="J5" s="18"/>
      <c r="K5" s="19"/>
      <c r="L5" s="16"/>
      <c r="M5" s="14"/>
      <c r="P5" s="44"/>
      <c r="Q5" s="44"/>
      <c r="R5" s="44"/>
      <c r="S5" s="44"/>
      <c r="T5" s="44"/>
    </row>
    <row r="6" spans="1:20" s="1" customFormat="1" ht="20.100000000000001" customHeight="1" x14ac:dyDescent="0.3">
      <c r="A6" s="159" t="s">
        <v>6</v>
      </c>
      <c r="B6" s="161" t="s">
        <v>7</v>
      </c>
      <c r="C6" s="161" t="s">
        <v>8</v>
      </c>
      <c r="D6" s="161" t="s">
        <v>9</v>
      </c>
      <c r="E6" s="165" t="s">
        <v>10</v>
      </c>
      <c r="F6" s="167" t="s">
        <v>11</v>
      </c>
      <c r="G6" s="168"/>
      <c r="H6" s="168"/>
      <c r="I6" s="168"/>
      <c r="J6" s="161" t="s">
        <v>12</v>
      </c>
      <c r="K6" s="161"/>
      <c r="L6" s="161" t="s">
        <v>13</v>
      </c>
      <c r="M6" s="169"/>
      <c r="P6" s="44"/>
      <c r="Q6" s="44"/>
      <c r="R6" s="44"/>
      <c r="S6" s="44"/>
      <c r="T6" s="44"/>
    </row>
    <row r="7" spans="1:20" ht="29.4" thickBot="1" x14ac:dyDescent="0.35">
      <c r="A7" s="160"/>
      <c r="B7" s="162"/>
      <c r="C7" s="162"/>
      <c r="D7" s="162"/>
      <c r="E7" s="166"/>
      <c r="F7" s="6" t="s">
        <v>14</v>
      </c>
      <c r="G7" s="6" t="s">
        <v>15</v>
      </c>
      <c r="H7" s="6" t="s">
        <v>16</v>
      </c>
      <c r="I7" s="6" t="s">
        <v>17</v>
      </c>
      <c r="J7" s="102" t="s">
        <v>61</v>
      </c>
      <c r="K7" s="102" t="s">
        <v>56</v>
      </c>
      <c r="L7" s="162"/>
      <c r="M7" s="170"/>
      <c r="P7" s="44"/>
      <c r="Q7" s="44"/>
      <c r="R7" s="44"/>
      <c r="S7" s="44"/>
      <c r="T7" s="44"/>
    </row>
    <row r="8" spans="1:20" ht="15" thickBot="1" x14ac:dyDescent="0.35">
      <c r="A8" s="258" t="s">
        <v>18</v>
      </c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60"/>
      <c r="P8" s="44"/>
      <c r="Q8" s="44"/>
      <c r="R8" s="44"/>
      <c r="S8" s="44"/>
      <c r="T8" s="44"/>
    </row>
    <row r="9" spans="1:20" ht="15" customHeight="1" x14ac:dyDescent="0.3">
      <c r="A9" s="29">
        <v>1</v>
      </c>
      <c r="B9" s="99" t="s">
        <v>183</v>
      </c>
      <c r="C9" s="38" t="s">
        <v>111</v>
      </c>
      <c r="D9" s="11" t="s">
        <v>15</v>
      </c>
      <c r="E9" s="11">
        <v>5</v>
      </c>
      <c r="F9" s="12">
        <v>2</v>
      </c>
      <c r="G9" s="99">
        <v>1</v>
      </c>
      <c r="H9" s="99"/>
      <c r="I9" s="99"/>
      <c r="J9" s="99">
        <f>SUM(F9:I9)*14</f>
        <v>42</v>
      </c>
      <c r="K9" s="99">
        <f>E9*25-J9</f>
        <v>83</v>
      </c>
      <c r="L9" s="261" t="s">
        <v>19</v>
      </c>
      <c r="M9" s="262"/>
      <c r="P9" s="44"/>
      <c r="Q9" s="44"/>
      <c r="R9" s="44"/>
      <c r="S9" s="44"/>
      <c r="T9" s="44"/>
    </row>
    <row r="10" spans="1:20" ht="15" customHeight="1" x14ac:dyDescent="0.3">
      <c r="A10" s="27">
        <v>2</v>
      </c>
      <c r="B10" s="94" t="s">
        <v>184</v>
      </c>
      <c r="C10" s="39" t="s">
        <v>112</v>
      </c>
      <c r="D10" s="9" t="s">
        <v>15</v>
      </c>
      <c r="E10" s="9">
        <v>5</v>
      </c>
      <c r="F10" s="109">
        <v>2</v>
      </c>
      <c r="G10" s="94">
        <v>1</v>
      </c>
      <c r="H10" s="94"/>
      <c r="I10" s="94"/>
      <c r="J10" s="94">
        <f>SUM(F10:I10)*14</f>
        <v>42</v>
      </c>
      <c r="K10" s="94">
        <f>E10*25-J10</f>
        <v>83</v>
      </c>
      <c r="L10" s="157" t="s">
        <v>19</v>
      </c>
      <c r="M10" s="158" t="s">
        <v>19</v>
      </c>
      <c r="P10" s="44"/>
      <c r="Q10" s="44"/>
      <c r="R10" s="44"/>
      <c r="S10" s="44"/>
      <c r="T10" s="44"/>
    </row>
    <row r="11" spans="1:20" ht="15" customHeight="1" x14ac:dyDescent="0.3">
      <c r="A11" s="27">
        <v>3</v>
      </c>
      <c r="B11" s="94" t="s">
        <v>185</v>
      </c>
      <c r="C11" s="39" t="s">
        <v>128</v>
      </c>
      <c r="D11" s="9" t="s">
        <v>15</v>
      </c>
      <c r="E11" s="9">
        <v>5</v>
      </c>
      <c r="F11" s="109">
        <v>2</v>
      </c>
      <c r="G11" s="94">
        <v>1</v>
      </c>
      <c r="H11" s="94"/>
      <c r="I11" s="94"/>
      <c r="J11" s="94">
        <f>SUM(F11:I11)*14</f>
        <v>42</v>
      </c>
      <c r="K11" s="94">
        <f>E11*25-J11</f>
        <v>83</v>
      </c>
      <c r="L11" s="263" t="s">
        <v>20</v>
      </c>
      <c r="M11" s="264"/>
      <c r="P11" s="44"/>
      <c r="Q11" s="44"/>
      <c r="R11" s="44"/>
      <c r="S11" s="44"/>
      <c r="T11" s="44"/>
    </row>
    <row r="12" spans="1:20" ht="15" customHeight="1" x14ac:dyDescent="0.3">
      <c r="A12" s="27">
        <v>4</v>
      </c>
      <c r="B12" s="94" t="s">
        <v>186</v>
      </c>
      <c r="C12" s="39" t="s">
        <v>127</v>
      </c>
      <c r="D12" s="9" t="s">
        <v>15</v>
      </c>
      <c r="E12" s="9">
        <v>5</v>
      </c>
      <c r="F12" s="109">
        <v>2</v>
      </c>
      <c r="G12" s="94">
        <v>2</v>
      </c>
      <c r="H12" s="94"/>
      <c r="I12" s="94"/>
      <c r="J12" s="94">
        <f t="shared" ref="J12:J13" si="0">SUM(F12:I12)*14</f>
        <v>56</v>
      </c>
      <c r="K12" s="94">
        <f t="shared" ref="K12:K13" si="1">E12*25-J12</f>
        <v>69</v>
      </c>
      <c r="L12" s="157" t="s">
        <v>19</v>
      </c>
      <c r="M12" s="158" t="s">
        <v>19</v>
      </c>
      <c r="P12" s="44"/>
      <c r="Q12" s="44"/>
      <c r="R12" s="44"/>
      <c r="S12" s="44"/>
      <c r="T12" s="44"/>
    </row>
    <row r="13" spans="1:20" ht="15" thickBot="1" x14ac:dyDescent="0.35">
      <c r="A13" s="27">
        <v>5</v>
      </c>
      <c r="B13" s="94" t="s">
        <v>187</v>
      </c>
      <c r="C13" s="39" t="s">
        <v>113</v>
      </c>
      <c r="D13" s="113" t="s">
        <v>15</v>
      </c>
      <c r="E13" s="9">
        <v>5</v>
      </c>
      <c r="F13" s="109">
        <v>2</v>
      </c>
      <c r="G13" s="94">
        <v>2</v>
      </c>
      <c r="H13" s="94"/>
      <c r="I13" s="94"/>
      <c r="J13" s="94">
        <f t="shared" si="0"/>
        <v>56</v>
      </c>
      <c r="K13" s="94">
        <f t="shared" si="1"/>
        <v>69</v>
      </c>
      <c r="L13" s="157" t="s">
        <v>20</v>
      </c>
      <c r="M13" s="158" t="s">
        <v>14</v>
      </c>
      <c r="P13" s="44"/>
      <c r="Q13" s="44"/>
      <c r="R13" s="44"/>
      <c r="S13" s="44"/>
      <c r="T13" s="44"/>
    </row>
    <row r="14" spans="1:20" ht="15" thickBot="1" x14ac:dyDescent="0.35">
      <c r="A14" s="177" t="s">
        <v>21</v>
      </c>
      <c r="B14" s="178"/>
      <c r="C14" s="178"/>
      <c r="D14" s="265"/>
      <c r="E14" s="178"/>
      <c r="F14" s="178"/>
      <c r="G14" s="178"/>
      <c r="H14" s="178"/>
      <c r="I14" s="178"/>
      <c r="J14" s="178"/>
      <c r="K14" s="178"/>
      <c r="L14" s="178"/>
      <c r="M14" s="180"/>
      <c r="O14" s="44"/>
      <c r="P14" s="44"/>
      <c r="Q14" s="44"/>
      <c r="R14" s="44"/>
      <c r="S14" s="44"/>
    </row>
    <row r="15" spans="1:20" s="68" customFormat="1" x14ac:dyDescent="0.3">
      <c r="A15" s="135">
        <v>6</v>
      </c>
      <c r="B15" s="30" t="s">
        <v>188</v>
      </c>
      <c r="C15" s="38" t="s">
        <v>114</v>
      </c>
      <c r="D15" s="266" t="s">
        <v>15</v>
      </c>
      <c r="E15" s="267">
        <v>5</v>
      </c>
      <c r="F15" s="268">
        <v>2</v>
      </c>
      <c r="G15" s="239">
        <v>2</v>
      </c>
      <c r="H15" s="239"/>
      <c r="I15" s="239"/>
      <c r="J15" s="239">
        <f t="shared" ref="J15" si="2">SUM(F15:I15)*14</f>
        <v>56</v>
      </c>
      <c r="K15" s="239">
        <f t="shared" ref="K15" si="3">E15*25-J15</f>
        <v>69</v>
      </c>
      <c r="L15" s="239" t="s">
        <v>20</v>
      </c>
      <c r="M15" s="240"/>
      <c r="P15" s="69"/>
      <c r="Q15" s="69"/>
      <c r="R15" s="69"/>
      <c r="S15" s="69"/>
      <c r="T15" s="69"/>
    </row>
    <row r="16" spans="1:20" s="68" customFormat="1" x14ac:dyDescent="0.3">
      <c r="A16" s="80">
        <v>7</v>
      </c>
      <c r="B16" s="79" t="s">
        <v>189</v>
      </c>
      <c r="C16" s="118" t="s">
        <v>90</v>
      </c>
      <c r="D16" s="222"/>
      <c r="E16" s="222"/>
      <c r="F16" s="269"/>
      <c r="G16" s="224"/>
      <c r="H16" s="224"/>
      <c r="I16" s="224"/>
      <c r="J16" s="224"/>
      <c r="K16" s="224"/>
      <c r="L16" s="224"/>
      <c r="M16" s="235"/>
      <c r="P16" s="69"/>
      <c r="Q16" s="69"/>
      <c r="R16" s="69"/>
      <c r="S16" s="69"/>
      <c r="T16" s="69"/>
    </row>
    <row r="17" spans="1:20" s="68" customFormat="1" ht="15" thickBot="1" x14ac:dyDescent="0.35">
      <c r="A17" s="81">
        <v>8</v>
      </c>
      <c r="B17" s="31" t="s">
        <v>190</v>
      </c>
      <c r="C17" s="46" t="s">
        <v>115</v>
      </c>
      <c r="D17" s="182"/>
      <c r="E17" s="253"/>
      <c r="F17" s="199"/>
      <c r="G17" s="227"/>
      <c r="H17" s="227"/>
      <c r="I17" s="227"/>
      <c r="J17" s="227"/>
      <c r="K17" s="227"/>
      <c r="L17" s="227"/>
      <c r="M17" s="228"/>
      <c r="P17" s="69"/>
      <c r="Q17" s="69"/>
      <c r="R17" s="69"/>
      <c r="S17" s="69"/>
      <c r="T17" s="69"/>
    </row>
    <row r="18" spans="1:20" x14ac:dyDescent="0.3">
      <c r="A18" s="187" t="s">
        <v>22</v>
      </c>
      <c r="B18" s="188"/>
      <c r="C18" s="188"/>
      <c r="D18" s="89" t="s">
        <v>23</v>
      </c>
      <c r="E18" s="191">
        <f t="shared" ref="E18:K18" si="4">SUM(E9:E17)</f>
        <v>30</v>
      </c>
      <c r="F18" s="85">
        <f t="shared" si="4"/>
        <v>12</v>
      </c>
      <c r="G18" s="86">
        <f t="shared" si="4"/>
        <v>9</v>
      </c>
      <c r="H18" s="86">
        <f t="shared" si="4"/>
        <v>0</v>
      </c>
      <c r="I18" s="86">
        <f t="shared" si="4"/>
        <v>0</v>
      </c>
      <c r="J18" s="193">
        <f t="shared" si="4"/>
        <v>294</v>
      </c>
      <c r="K18" s="193">
        <f t="shared" si="4"/>
        <v>456</v>
      </c>
      <c r="L18" s="86" t="s">
        <v>24</v>
      </c>
      <c r="M18" s="49" t="s">
        <v>39</v>
      </c>
      <c r="P18" s="44"/>
      <c r="Q18" s="44"/>
      <c r="R18" s="44"/>
      <c r="S18" s="44"/>
      <c r="T18" s="44"/>
    </row>
    <row r="19" spans="1:20" ht="15" thickBot="1" x14ac:dyDescent="0.35">
      <c r="A19" s="189"/>
      <c r="B19" s="190"/>
      <c r="C19" s="190"/>
      <c r="D19" s="90" t="s">
        <v>25</v>
      </c>
      <c r="E19" s="192"/>
      <c r="F19" s="87">
        <f>COUNT(F9:F17)</f>
        <v>6</v>
      </c>
      <c r="G19" s="88">
        <f>COUNT(G9:G17)</f>
        <v>6</v>
      </c>
      <c r="H19" s="88">
        <f>COUNT(H9:H17)</f>
        <v>0</v>
      </c>
      <c r="I19" s="88">
        <f>COUNT(I9:I17)</f>
        <v>0</v>
      </c>
      <c r="J19" s="194"/>
      <c r="K19" s="194"/>
      <c r="L19" s="106">
        <f>COUNTIF(L9:L18,"=E")</f>
        <v>3</v>
      </c>
      <c r="M19" s="107">
        <f>COUNTIF(L9:L18,"=V")+COUNTIF(L9:L18,"=C")</f>
        <v>3</v>
      </c>
      <c r="P19" s="44"/>
      <c r="Q19" s="44"/>
      <c r="R19" s="44"/>
      <c r="S19" s="44"/>
      <c r="T19" s="44"/>
    </row>
    <row r="20" spans="1:20" ht="15" customHeight="1" thickBot="1" x14ac:dyDescent="0.35">
      <c r="A20" s="195" t="s">
        <v>35</v>
      </c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8"/>
      <c r="P20" s="44"/>
      <c r="Q20" s="7"/>
      <c r="R20" s="44"/>
      <c r="S20" s="44"/>
      <c r="T20" s="44"/>
    </row>
    <row r="21" spans="1:20" s="68" customFormat="1" ht="15.75" customHeight="1" x14ac:dyDescent="0.3">
      <c r="A21" s="74">
        <v>9</v>
      </c>
      <c r="B21" s="143" t="s">
        <v>191</v>
      </c>
      <c r="C21" s="38" t="s">
        <v>116</v>
      </c>
      <c r="D21" s="121" t="s">
        <v>14</v>
      </c>
      <c r="E21" s="11">
        <v>3</v>
      </c>
      <c r="F21" s="12">
        <v>2</v>
      </c>
      <c r="G21" s="99"/>
      <c r="H21" s="99">
        <v>1</v>
      </c>
      <c r="I21" s="99"/>
      <c r="J21" s="99">
        <f t="shared" ref="J21" si="5">SUM(F21:I21)*14</f>
        <v>42</v>
      </c>
      <c r="K21" s="99">
        <f t="shared" ref="K21" si="6">E21*25-J21</f>
        <v>33</v>
      </c>
      <c r="L21" s="239" t="s">
        <v>20</v>
      </c>
      <c r="M21" s="240"/>
      <c r="P21" s="69"/>
      <c r="Q21" s="76"/>
      <c r="R21" s="77"/>
      <c r="S21" s="77"/>
      <c r="T21" s="77"/>
    </row>
    <row r="22" spans="1:20" s="68" customFormat="1" ht="15.75" customHeight="1" x14ac:dyDescent="0.3">
      <c r="A22" s="75">
        <v>10</v>
      </c>
      <c r="B22" s="143" t="s">
        <v>192</v>
      </c>
      <c r="C22" s="42" t="s">
        <v>51</v>
      </c>
      <c r="D22" s="121" t="s">
        <v>14</v>
      </c>
      <c r="E22" s="122">
        <v>2</v>
      </c>
      <c r="F22" s="123">
        <v>1</v>
      </c>
      <c r="G22" s="124">
        <v>1</v>
      </c>
      <c r="H22" s="124"/>
      <c r="I22" s="124"/>
      <c r="J22" s="94">
        <f t="shared" ref="J22" si="7">SUM(F22:I22)*14</f>
        <v>28</v>
      </c>
      <c r="K22" s="94">
        <f t="shared" ref="K22" si="8">E22*25-J22</f>
        <v>22</v>
      </c>
      <c r="L22" s="157" t="s">
        <v>20</v>
      </c>
      <c r="M22" s="158"/>
      <c r="P22" s="69"/>
      <c r="Q22" s="76"/>
      <c r="R22" s="77"/>
      <c r="S22" s="77"/>
      <c r="T22" s="77"/>
    </row>
    <row r="23" spans="1:20" ht="27.75" customHeight="1" x14ac:dyDescent="0.3">
      <c r="A23" s="33">
        <v>11</v>
      </c>
      <c r="B23" s="143" t="s">
        <v>193</v>
      </c>
      <c r="C23" s="39" t="s">
        <v>50</v>
      </c>
      <c r="D23" s="62" t="s">
        <v>57</v>
      </c>
      <c r="E23" s="9">
        <v>3</v>
      </c>
      <c r="F23" s="78"/>
      <c r="G23" s="79"/>
      <c r="H23" s="79"/>
      <c r="I23" s="79"/>
      <c r="J23" s="157" t="s">
        <v>64</v>
      </c>
      <c r="K23" s="270"/>
      <c r="L23" s="157" t="s">
        <v>20</v>
      </c>
      <c r="M23" s="158"/>
      <c r="P23" s="44"/>
      <c r="Q23" s="7"/>
      <c r="R23" s="45"/>
      <c r="S23" s="45"/>
      <c r="T23" s="45"/>
    </row>
    <row r="24" spans="1:20" ht="15.75" customHeight="1" thickBot="1" x14ac:dyDescent="0.35">
      <c r="A24" s="34">
        <v>12</v>
      </c>
      <c r="B24" s="144" t="s">
        <v>194</v>
      </c>
      <c r="C24" s="40" t="s">
        <v>49</v>
      </c>
      <c r="D24" s="82" t="s">
        <v>57</v>
      </c>
      <c r="E24" s="10">
        <v>3</v>
      </c>
      <c r="F24" s="61"/>
      <c r="G24" s="31"/>
      <c r="H24" s="31"/>
      <c r="I24" s="31"/>
      <c r="J24" s="175" t="s">
        <v>63</v>
      </c>
      <c r="K24" s="199"/>
      <c r="L24" s="175" t="s">
        <v>20</v>
      </c>
      <c r="M24" s="176"/>
      <c r="P24" s="44"/>
      <c r="Q24" s="7"/>
      <c r="R24" s="45"/>
      <c r="S24" s="45"/>
      <c r="T24" s="45"/>
    </row>
    <row r="25" spans="1:20" ht="15.75" customHeight="1" thickBot="1" x14ac:dyDescent="0.35">
      <c r="A25" s="10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91"/>
      <c r="Q25" s="7"/>
      <c r="R25" s="13"/>
      <c r="S25" s="13"/>
      <c r="T25" s="13"/>
    </row>
    <row r="26" spans="1:20" ht="15.75" customHeight="1" x14ac:dyDescent="0.3">
      <c r="A26" s="101"/>
      <c r="B26" s="200" t="s">
        <v>26</v>
      </c>
      <c r="C26" s="24" t="s">
        <v>27</v>
      </c>
      <c r="D26" s="203">
        <f>SUM(F9:I14)</f>
        <v>17</v>
      </c>
      <c r="E26" s="193"/>
      <c r="F26" s="193"/>
      <c r="G26" s="193"/>
      <c r="H26" s="193"/>
      <c r="I26" s="193"/>
      <c r="J26" s="193"/>
      <c r="K26" s="193"/>
      <c r="L26" s="193"/>
      <c r="M26" s="204"/>
      <c r="P26" s="91"/>
      <c r="Q26" s="7"/>
      <c r="R26" s="13"/>
      <c r="S26" s="13"/>
      <c r="T26" s="13"/>
    </row>
    <row r="27" spans="1:20" ht="15.75" customHeight="1" x14ac:dyDescent="0.3">
      <c r="A27" s="101"/>
      <c r="B27" s="201"/>
      <c r="C27" s="25" t="s">
        <v>28</v>
      </c>
      <c r="D27" s="205">
        <f>SUM(F15:I17)</f>
        <v>4</v>
      </c>
      <c r="E27" s="206"/>
      <c r="F27" s="206"/>
      <c r="G27" s="206"/>
      <c r="H27" s="206"/>
      <c r="I27" s="206"/>
      <c r="J27" s="206"/>
      <c r="K27" s="206"/>
      <c r="L27" s="206"/>
      <c r="M27" s="207"/>
      <c r="P27" s="91"/>
      <c r="Q27" s="7"/>
      <c r="R27" s="13"/>
      <c r="S27" s="13"/>
      <c r="T27" s="13"/>
    </row>
    <row r="28" spans="1:20" ht="15.75" customHeight="1" thickBot="1" x14ac:dyDescent="0.35">
      <c r="A28" s="101"/>
      <c r="B28" s="202"/>
      <c r="C28" s="26" t="s">
        <v>29</v>
      </c>
      <c r="D28" s="208">
        <f>SUM(F21:I23)</f>
        <v>5</v>
      </c>
      <c r="E28" s="194"/>
      <c r="F28" s="194"/>
      <c r="G28" s="194"/>
      <c r="H28" s="194"/>
      <c r="I28" s="194"/>
      <c r="J28" s="194"/>
      <c r="K28" s="194"/>
      <c r="L28" s="194"/>
      <c r="M28" s="209"/>
      <c r="P28" s="91"/>
      <c r="Q28" s="7"/>
      <c r="R28" s="13"/>
      <c r="S28" s="13"/>
      <c r="T28" s="13"/>
    </row>
    <row r="29" spans="1:20" s="17" customFormat="1" ht="15.75" customHeight="1" x14ac:dyDescent="0.2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P29" s="21"/>
      <c r="Q29" s="22"/>
      <c r="R29" s="23"/>
      <c r="S29" s="23"/>
      <c r="T29" s="23"/>
    </row>
    <row r="30" spans="1:20" ht="18" customHeight="1" x14ac:dyDescent="0.3">
      <c r="A30" s="101"/>
      <c r="B30" s="3" t="s">
        <v>30</v>
      </c>
      <c r="C30" s="100"/>
      <c r="D30" s="1"/>
      <c r="E30" s="151" t="s">
        <v>31</v>
      </c>
      <c r="F30" s="151"/>
      <c r="G30" s="3"/>
      <c r="H30" s="1"/>
      <c r="I30" s="1"/>
      <c r="J30" s="210" t="s">
        <v>32</v>
      </c>
      <c r="K30" s="210"/>
      <c r="L30" s="210"/>
      <c r="M30" s="210"/>
      <c r="P30" s="8"/>
      <c r="Q30" s="7"/>
      <c r="R30" s="211"/>
      <c r="S30" s="211"/>
      <c r="T30" s="211"/>
    </row>
    <row r="31" spans="1:20" ht="54" customHeight="1" x14ac:dyDescent="0.3">
      <c r="A31" s="101"/>
      <c r="B31" s="212" t="str">
        <f>Sem_I!B30</f>
        <v>Mihnea - Cosmin COSTOIU</v>
      </c>
      <c r="C31" s="212"/>
      <c r="D31" s="213" t="str">
        <f>Sem_I!D30</f>
        <v>Carmen-Constantina NENU</v>
      </c>
      <c r="E31" s="213"/>
      <c r="F31" s="213"/>
      <c r="G31" s="213"/>
      <c r="H31" s="213"/>
      <c r="I31" s="213"/>
      <c r="J31" s="214" t="str">
        <f>Sem_I!J30</f>
        <v>Luminița ȘERBĂNESCU</v>
      </c>
      <c r="K31" s="214"/>
      <c r="L31" s="214"/>
      <c r="M31" s="214"/>
      <c r="P31" s="8"/>
      <c r="Q31" s="7"/>
      <c r="R31" s="8"/>
      <c r="S31" s="8"/>
      <c r="T31" s="8"/>
    </row>
  </sheetData>
  <protectedRanges>
    <protectedRange sqref="C3:G4 D2 L2:M2 D31 J31 N9:XFD13 K1:L1 N15:XFD17 A15:A17 A9:A13 A21:A24" name="Editabil_1"/>
    <protectedRange sqref="D23:D24" name="Editabil_3_4_3_4_1"/>
    <protectedRange sqref="I9:K13" name="Editabil_5"/>
    <protectedRange sqref="D15:M17" name="Editabil_6"/>
    <protectedRange sqref="E21:M21 C21" name="Editabil_7"/>
    <protectedRange sqref="B9:B13" name="Editabil_1_1"/>
    <protectedRange sqref="B15:B17" name="Editabil_1_3"/>
    <protectedRange sqref="B21:B24" name="Editabil_1_2_1"/>
  </protectedRanges>
  <mergeCells count="54">
    <mergeCell ref="R30:T30"/>
    <mergeCell ref="B31:C31"/>
    <mergeCell ref="D31:I31"/>
    <mergeCell ref="J31:M31"/>
    <mergeCell ref="B26:B28"/>
    <mergeCell ref="D26:M26"/>
    <mergeCell ref="D27:M27"/>
    <mergeCell ref="D28:M28"/>
    <mergeCell ref="E30:F30"/>
    <mergeCell ref="J30:M30"/>
    <mergeCell ref="L22:M22"/>
    <mergeCell ref="J23:K23"/>
    <mergeCell ref="L23:M23"/>
    <mergeCell ref="J24:K24"/>
    <mergeCell ref="L24:M24"/>
    <mergeCell ref="L21:M21"/>
    <mergeCell ref="L15:M17"/>
    <mergeCell ref="A14:M14"/>
    <mergeCell ref="D15:D17"/>
    <mergeCell ref="E15:E17"/>
    <mergeCell ref="F15:F17"/>
    <mergeCell ref="G15:G17"/>
    <mergeCell ref="H15:H17"/>
    <mergeCell ref="I15:I17"/>
    <mergeCell ref="J15:J17"/>
    <mergeCell ref="K15:K17"/>
    <mergeCell ref="A18:C19"/>
    <mergeCell ref="E18:E19"/>
    <mergeCell ref="J18:J19"/>
    <mergeCell ref="K18:K19"/>
    <mergeCell ref="A20:M20"/>
    <mergeCell ref="L13:M13"/>
    <mergeCell ref="C4:G4"/>
    <mergeCell ref="L4:M4"/>
    <mergeCell ref="A6:A7"/>
    <mergeCell ref="B6:B7"/>
    <mergeCell ref="C6:C7"/>
    <mergeCell ref="D6:D7"/>
    <mergeCell ref="E6:E7"/>
    <mergeCell ref="F6:I6"/>
    <mergeCell ref="J6:K6"/>
    <mergeCell ref="L6:M7"/>
    <mergeCell ref="A8:M8"/>
    <mergeCell ref="L9:M9"/>
    <mergeCell ref="L10:M10"/>
    <mergeCell ref="L11:M11"/>
    <mergeCell ref="L12:M12"/>
    <mergeCell ref="C3:G3"/>
    <mergeCell ref="L3:M3"/>
    <mergeCell ref="D1:H1"/>
    <mergeCell ref="K1:L1"/>
    <mergeCell ref="B2:C2"/>
    <mergeCell ref="D2:H2"/>
    <mergeCell ref="L2:M2"/>
  </mergeCells>
  <phoneticPr fontId="13" type="noConversion"/>
  <conditionalFormatting sqref="D1:D8 D18:D20 D25:D31">
    <cfRule type="cellIs" dxfId="73" priority="72" operator="equal">
      <formula>"DC"</formula>
    </cfRule>
    <cfRule type="cellIs" dxfId="72" priority="70" stopIfTrue="1" operator="equal">
      <formula>"DS"</formula>
    </cfRule>
    <cfRule type="cellIs" dxfId="71" priority="71" operator="equal">
      <formula>"DA"</formula>
    </cfRule>
  </conditionalFormatting>
  <conditionalFormatting sqref="D9:D13">
    <cfRule type="cellIs" dxfId="70" priority="24" operator="equal">
      <formula>"D"</formula>
    </cfRule>
    <cfRule type="cellIs" dxfId="69" priority="21" operator="equal">
      <formula>"DI"</formula>
    </cfRule>
    <cfRule type="cellIs" dxfId="68" priority="29" operator="equal">
      <formula>"C"</formula>
    </cfRule>
    <cfRule type="cellIs" dxfId="67" priority="22" operator="equal">
      <formula>"DM"</formula>
    </cfRule>
    <cfRule type="cellIs" dxfId="66" priority="27" operator="equal">
      <formula>"SJ"</formula>
    </cfRule>
    <cfRule type="cellIs" dxfId="65" priority="26" operator="equal">
      <formula>"SM"</formula>
    </cfRule>
    <cfRule type="cellIs" dxfId="64" priority="25" operator="equal">
      <formula>"SI"</formula>
    </cfRule>
    <cfRule type="cellIs" dxfId="63" priority="23" operator="equal">
      <formula>"DJ"</formula>
    </cfRule>
    <cfRule type="cellIs" dxfId="62" priority="28" operator="equal">
      <formula>"S"</formula>
    </cfRule>
    <cfRule type="cellIs" dxfId="61" priority="30" operator="equal">
      <formula>"F"</formula>
    </cfRule>
  </conditionalFormatting>
  <conditionalFormatting sqref="D15:D16">
    <cfRule type="cellIs" dxfId="60" priority="11" operator="equal">
      <formula>"DI"</formula>
    </cfRule>
    <cfRule type="cellIs" dxfId="59" priority="18" operator="equal">
      <formula>"S"</formula>
    </cfRule>
    <cfRule type="cellIs" dxfId="58" priority="20" operator="equal">
      <formula>"F"</formula>
    </cfRule>
    <cfRule type="cellIs" dxfId="57" priority="12" operator="equal">
      <formula>"DM"</formula>
    </cfRule>
    <cfRule type="cellIs" dxfId="56" priority="13" operator="equal">
      <formula>"DJ"</formula>
    </cfRule>
    <cfRule type="cellIs" dxfId="55" priority="14" operator="equal">
      <formula>"D"</formula>
    </cfRule>
    <cfRule type="cellIs" dxfId="54" priority="15" operator="equal">
      <formula>"SI"</formula>
    </cfRule>
    <cfRule type="cellIs" dxfId="53" priority="16" operator="equal">
      <formula>"SM"</formula>
    </cfRule>
    <cfRule type="cellIs" dxfId="52" priority="17" operator="equal">
      <formula>"SJ"</formula>
    </cfRule>
    <cfRule type="cellIs" dxfId="51" priority="19" operator="equal">
      <formula>"C"</formula>
    </cfRule>
  </conditionalFormatting>
  <conditionalFormatting sqref="D21:D22">
    <cfRule type="cellIs" dxfId="50" priority="1" operator="equal">
      <formula>"DI"</formula>
    </cfRule>
    <cfRule type="cellIs" dxfId="49" priority="2" operator="equal">
      <formula>"DM"</formula>
    </cfRule>
    <cfRule type="cellIs" dxfId="48" priority="3" operator="equal">
      <formula>"DJ"</formula>
    </cfRule>
    <cfRule type="cellIs" dxfId="47" priority="4" operator="equal">
      <formula>"D"</formula>
    </cfRule>
    <cfRule type="cellIs" dxfId="46" priority="5" operator="equal">
      <formula>"SI"</formula>
    </cfRule>
    <cfRule type="cellIs" dxfId="45" priority="7" operator="equal">
      <formula>"SJ"</formula>
    </cfRule>
    <cfRule type="cellIs" dxfId="44" priority="6" operator="equal">
      <formula>"SM"</formula>
    </cfRule>
  </conditionalFormatting>
  <conditionalFormatting sqref="D21:D24">
    <cfRule type="cellIs" dxfId="43" priority="10" operator="equal">
      <formula>"F"</formula>
    </cfRule>
    <cfRule type="cellIs" dxfId="42" priority="9" operator="equal">
      <formula>"C"</formula>
    </cfRule>
    <cfRule type="cellIs" dxfId="41" priority="8" operator="equal">
      <formula>"S"</formula>
    </cfRule>
  </conditionalFormatting>
  <conditionalFormatting sqref="D23:D24">
    <cfRule type="cellIs" dxfId="40" priority="66" operator="equal">
      <formula>"C'"</formula>
    </cfRule>
  </conditionalFormatting>
  <pageMargins left="0.7" right="0.7" top="0.75" bottom="0.75" header="0.3" footer="0.3"/>
  <pageSetup paperSize="9" scale="42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CB43-AB26-45FA-91E8-86BA829E394D}">
  <sheetPr>
    <pageSetUpPr fitToPage="1"/>
  </sheetPr>
  <dimension ref="A1:T35"/>
  <sheetViews>
    <sheetView tabSelected="1" workbookViewId="0">
      <selection activeCell="O30" sqref="O30"/>
    </sheetView>
  </sheetViews>
  <sheetFormatPr defaultRowHeight="14.4" x14ac:dyDescent="0.3"/>
  <cols>
    <col min="1" max="1" width="4.6640625" customWidth="1"/>
    <col min="2" max="2" width="19.44140625" bestFit="1" customWidth="1"/>
    <col min="3" max="3" width="45.6640625" customWidth="1"/>
    <col min="4" max="4" width="10.44140625" customWidth="1"/>
    <col min="5" max="5" width="6" customWidth="1"/>
    <col min="6" max="6" width="7.5546875" customWidth="1"/>
    <col min="7" max="9" width="5.5546875" customWidth="1"/>
    <col min="10" max="10" width="11" customWidth="1"/>
    <col min="11" max="11" width="10.109375" customWidth="1"/>
    <col min="12" max="12" width="3.6640625" customWidth="1"/>
    <col min="13" max="13" width="8.5546875" customWidth="1"/>
    <col min="20" max="20" width="10.109375" customWidth="1"/>
  </cols>
  <sheetData>
    <row r="1" spans="1:20" ht="67.5" customHeight="1" x14ac:dyDescent="0.35">
      <c r="A1" s="101"/>
      <c r="B1" s="96"/>
      <c r="C1" s="3"/>
      <c r="D1" s="148" t="str">
        <f>Sem_I!D1</f>
        <v>Plan de învățământ licență</v>
      </c>
      <c r="E1" s="148"/>
      <c r="F1" s="148"/>
      <c r="G1" s="148"/>
      <c r="H1" s="148"/>
      <c r="I1" s="2"/>
      <c r="J1" s="4"/>
      <c r="K1" s="215"/>
      <c r="L1" s="215"/>
      <c r="M1" s="101"/>
      <c r="P1" s="43"/>
      <c r="Q1" s="43"/>
      <c r="R1" s="43"/>
      <c r="S1" s="43"/>
      <c r="T1" s="43"/>
    </row>
    <row r="2" spans="1:20" ht="15" customHeight="1" x14ac:dyDescent="0.3">
      <c r="A2" s="101"/>
      <c r="B2" s="150"/>
      <c r="C2" s="150"/>
      <c r="D2" s="151" t="str">
        <f>Sem_I!D2</f>
        <v>2026 - 2029</v>
      </c>
      <c r="E2" s="151"/>
      <c r="F2" s="151"/>
      <c r="G2" s="151"/>
      <c r="H2" s="151"/>
      <c r="J2" s="5"/>
      <c r="K2" s="5" t="s">
        <v>0</v>
      </c>
      <c r="L2" s="150" t="str">
        <f>Sem_V!$L$2</f>
        <v>2028 - 2029</v>
      </c>
      <c r="M2" s="150"/>
      <c r="S2" s="44"/>
      <c r="T2" s="44"/>
    </row>
    <row r="3" spans="1:20" x14ac:dyDescent="0.3">
      <c r="A3" s="101"/>
      <c r="B3" s="95" t="s">
        <v>1</v>
      </c>
      <c r="C3" s="150" t="str">
        <f>Sem_I!C3</f>
        <v>Finanțe</v>
      </c>
      <c r="D3" s="150"/>
      <c r="E3" s="150"/>
      <c r="F3" s="150"/>
      <c r="G3" s="150"/>
      <c r="J3" s="5"/>
      <c r="K3" s="5" t="s">
        <v>2</v>
      </c>
      <c r="L3" s="150" t="str">
        <f>Sem_V!$L$3</f>
        <v>III</v>
      </c>
      <c r="M3" s="150"/>
      <c r="S3" s="44"/>
      <c r="T3" s="44"/>
    </row>
    <row r="4" spans="1:20" x14ac:dyDescent="0.3">
      <c r="A4" s="101"/>
      <c r="B4" s="95" t="s">
        <v>4</v>
      </c>
      <c r="C4" s="150" t="str">
        <f>Sem_I!C4</f>
        <v>Finanțe și bănci</v>
      </c>
      <c r="D4" s="150"/>
      <c r="E4" s="150"/>
      <c r="F4" s="150"/>
      <c r="G4" s="150"/>
      <c r="J4" s="5"/>
      <c r="K4" s="5" t="s">
        <v>5</v>
      </c>
      <c r="L4" s="150" t="s">
        <v>33</v>
      </c>
      <c r="M4" s="150"/>
      <c r="S4" s="44"/>
      <c r="T4" s="44"/>
    </row>
    <row r="5" spans="1:20" s="17" customFormat="1" ht="12" customHeight="1" thickBot="1" x14ac:dyDescent="0.25">
      <c r="A5" s="14"/>
      <c r="B5" s="15"/>
      <c r="C5" s="16"/>
      <c r="D5" s="16"/>
      <c r="E5" s="16"/>
      <c r="F5" s="16"/>
      <c r="G5" s="16"/>
      <c r="J5" s="18"/>
      <c r="K5" s="19"/>
      <c r="L5" s="16"/>
      <c r="M5" s="14"/>
      <c r="P5" s="44"/>
      <c r="Q5" s="44"/>
      <c r="R5" s="44"/>
      <c r="S5" s="44"/>
      <c r="T5" s="44"/>
    </row>
    <row r="6" spans="1:20" s="1" customFormat="1" ht="20.100000000000001" customHeight="1" x14ac:dyDescent="0.3">
      <c r="A6" s="159" t="s">
        <v>6</v>
      </c>
      <c r="B6" s="161" t="s">
        <v>7</v>
      </c>
      <c r="C6" s="161" t="s">
        <v>8</v>
      </c>
      <c r="D6" s="161" t="s">
        <v>9</v>
      </c>
      <c r="E6" s="165" t="s">
        <v>10</v>
      </c>
      <c r="F6" s="167" t="s">
        <v>11</v>
      </c>
      <c r="G6" s="168"/>
      <c r="H6" s="168"/>
      <c r="I6" s="168"/>
      <c r="J6" s="161" t="s">
        <v>12</v>
      </c>
      <c r="K6" s="161"/>
      <c r="L6" s="161" t="s">
        <v>13</v>
      </c>
      <c r="M6" s="169"/>
      <c r="P6" s="44"/>
      <c r="Q6" s="44"/>
      <c r="R6" s="44"/>
      <c r="S6" s="44"/>
      <c r="T6" s="44"/>
    </row>
    <row r="7" spans="1:20" ht="29.4" thickBot="1" x14ac:dyDescent="0.35">
      <c r="A7" s="160"/>
      <c r="B7" s="162"/>
      <c r="C7" s="162"/>
      <c r="D7" s="162"/>
      <c r="E7" s="166"/>
      <c r="F7" s="6" t="s">
        <v>14</v>
      </c>
      <c r="G7" s="6" t="s">
        <v>15</v>
      </c>
      <c r="H7" s="6" t="s">
        <v>16</v>
      </c>
      <c r="I7" s="6" t="s">
        <v>17</v>
      </c>
      <c r="J7" s="102" t="s">
        <v>61</v>
      </c>
      <c r="K7" s="102" t="s">
        <v>56</v>
      </c>
      <c r="L7" s="162"/>
      <c r="M7" s="170"/>
      <c r="P7" s="44"/>
      <c r="Q7" s="44"/>
      <c r="R7" s="44"/>
      <c r="S7" s="44"/>
      <c r="T7" s="44"/>
    </row>
    <row r="8" spans="1:20" ht="15" thickBot="1" x14ac:dyDescent="0.35">
      <c r="A8" s="152" t="s">
        <v>18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4"/>
      <c r="P8" s="44"/>
      <c r="Q8" s="44"/>
      <c r="R8" s="44"/>
      <c r="S8" s="44"/>
      <c r="T8" s="44"/>
    </row>
    <row r="9" spans="1:20" ht="15" customHeight="1" x14ac:dyDescent="0.3">
      <c r="A9" s="29">
        <v>1</v>
      </c>
      <c r="B9" s="99" t="s">
        <v>195</v>
      </c>
      <c r="C9" s="38" t="s">
        <v>117</v>
      </c>
      <c r="D9" s="11" t="s">
        <v>15</v>
      </c>
      <c r="E9" s="11">
        <v>5</v>
      </c>
      <c r="F9" s="12">
        <v>2</v>
      </c>
      <c r="G9" s="99">
        <v>1</v>
      </c>
      <c r="H9" s="99"/>
      <c r="I9" s="99"/>
      <c r="J9" s="99">
        <f>SUM(F9:I9)*14</f>
        <v>42</v>
      </c>
      <c r="K9" s="99">
        <f>E9*25-J9</f>
        <v>83</v>
      </c>
      <c r="L9" s="231" t="s">
        <v>19</v>
      </c>
      <c r="M9" s="232" t="s">
        <v>19</v>
      </c>
      <c r="P9" s="44"/>
      <c r="Q9" s="44"/>
      <c r="R9" s="44"/>
      <c r="S9" s="44"/>
      <c r="T9" s="44"/>
    </row>
    <row r="10" spans="1:20" ht="15" customHeight="1" x14ac:dyDescent="0.3">
      <c r="A10" s="64">
        <v>2</v>
      </c>
      <c r="B10" s="94" t="s">
        <v>196</v>
      </c>
      <c r="C10" s="39" t="s">
        <v>118</v>
      </c>
      <c r="D10" s="9" t="s">
        <v>15</v>
      </c>
      <c r="E10" s="9">
        <v>5</v>
      </c>
      <c r="F10" s="109">
        <v>2</v>
      </c>
      <c r="G10" s="94">
        <v>1</v>
      </c>
      <c r="H10" s="94"/>
      <c r="I10" s="94"/>
      <c r="J10" s="94">
        <f>SUM(F10:I10)*14</f>
        <v>42</v>
      </c>
      <c r="K10" s="94">
        <f>E10*25-J10</f>
        <v>83</v>
      </c>
      <c r="L10" s="157" t="s">
        <v>19</v>
      </c>
      <c r="M10" s="158" t="s">
        <v>19</v>
      </c>
      <c r="P10" s="44"/>
      <c r="Q10" s="44"/>
      <c r="R10" s="44"/>
      <c r="S10" s="44"/>
      <c r="T10" s="44"/>
    </row>
    <row r="11" spans="1:20" ht="15" customHeight="1" x14ac:dyDescent="0.3">
      <c r="A11" s="27">
        <v>3</v>
      </c>
      <c r="B11" s="94" t="s">
        <v>197</v>
      </c>
      <c r="C11" s="39" t="s">
        <v>119</v>
      </c>
      <c r="D11" s="9" t="s">
        <v>15</v>
      </c>
      <c r="E11" s="9">
        <v>5</v>
      </c>
      <c r="F11" s="109">
        <v>2</v>
      </c>
      <c r="G11" s="94">
        <v>1</v>
      </c>
      <c r="H11" s="94"/>
      <c r="I11" s="94"/>
      <c r="J11" s="94">
        <f t="shared" ref="J11:J14" si="0">SUM(F11:I11)*14</f>
        <v>42</v>
      </c>
      <c r="K11" s="94">
        <f>E11*25-J11</f>
        <v>83</v>
      </c>
      <c r="L11" s="157" t="s">
        <v>20</v>
      </c>
      <c r="M11" s="158" t="s">
        <v>14</v>
      </c>
      <c r="P11" s="44"/>
      <c r="Q11" s="44"/>
      <c r="R11" s="44"/>
      <c r="S11" s="44"/>
      <c r="T11" s="44"/>
    </row>
    <row r="12" spans="1:20" ht="15" customHeight="1" x14ac:dyDescent="0.3">
      <c r="A12" s="27">
        <v>4</v>
      </c>
      <c r="B12" s="94" t="s">
        <v>198</v>
      </c>
      <c r="C12" s="39" t="s">
        <v>120</v>
      </c>
      <c r="D12" s="9" t="s">
        <v>15</v>
      </c>
      <c r="E12" s="9">
        <v>4</v>
      </c>
      <c r="F12" s="109">
        <v>2</v>
      </c>
      <c r="G12" s="94">
        <v>1</v>
      </c>
      <c r="H12" s="94"/>
      <c r="I12" s="94"/>
      <c r="J12" s="94">
        <f t="shared" si="0"/>
        <v>42</v>
      </c>
      <c r="K12" s="94">
        <f t="shared" ref="K12:K13" si="1">E12*25-J12</f>
        <v>58</v>
      </c>
      <c r="L12" s="157" t="s">
        <v>20</v>
      </c>
      <c r="M12" s="158" t="s">
        <v>14</v>
      </c>
      <c r="P12" s="44"/>
      <c r="Q12" s="44"/>
      <c r="R12" s="44"/>
      <c r="S12" s="44"/>
      <c r="T12" s="44"/>
    </row>
    <row r="13" spans="1:20" ht="15" customHeight="1" x14ac:dyDescent="0.3">
      <c r="A13" s="27">
        <v>5</v>
      </c>
      <c r="B13" s="94" t="s">
        <v>199</v>
      </c>
      <c r="C13" s="39" t="s">
        <v>121</v>
      </c>
      <c r="D13" s="9" t="s">
        <v>15</v>
      </c>
      <c r="E13" s="9">
        <v>5</v>
      </c>
      <c r="F13" s="109">
        <v>2</v>
      </c>
      <c r="G13" s="94">
        <v>1</v>
      </c>
      <c r="H13" s="94"/>
      <c r="I13" s="94"/>
      <c r="J13" s="94">
        <f t="shared" si="0"/>
        <v>42</v>
      </c>
      <c r="K13" s="94">
        <f t="shared" si="1"/>
        <v>83</v>
      </c>
      <c r="L13" s="157" t="s">
        <v>19</v>
      </c>
      <c r="M13" s="158" t="s">
        <v>19</v>
      </c>
      <c r="P13" s="44"/>
      <c r="Q13" s="44"/>
      <c r="R13" s="44"/>
      <c r="S13" s="44"/>
      <c r="T13" s="44"/>
    </row>
    <row r="14" spans="1:20" ht="15" thickBot="1" x14ac:dyDescent="0.35">
      <c r="A14" s="28">
        <v>6</v>
      </c>
      <c r="B14" s="106" t="s">
        <v>200</v>
      </c>
      <c r="C14" s="40" t="s">
        <v>122</v>
      </c>
      <c r="D14" s="10" t="s">
        <v>15</v>
      </c>
      <c r="E14" s="9">
        <v>3</v>
      </c>
      <c r="F14" s="109"/>
      <c r="G14" s="94"/>
      <c r="H14" s="94"/>
      <c r="I14" s="94">
        <v>4</v>
      </c>
      <c r="J14" s="94">
        <f t="shared" si="0"/>
        <v>56</v>
      </c>
      <c r="K14" s="94">
        <v>19</v>
      </c>
      <c r="L14" s="225" t="s">
        <v>19</v>
      </c>
      <c r="M14" s="226"/>
      <c r="P14" s="44"/>
      <c r="Q14" s="44"/>
      <c r="R14" s="44"/>
      <c r="S14" s="44"/>
      <c r="T14" s="44"/>
    </row>
    <row r="15" spans="1:20" ht="15" customHeight="1" thickBot="1" x14ac:dyDescent="0.35">
      <c r="A15" s="271" t="s">
        <v>21</v>
      </c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272"/>
      <c r="O15" s="44"/>
      <c r="P15" s="44"/>
      <c r="Q15" s="44"/>
      <c r="R15" s="44"/>
      <c r="S15" s="44"/>
    </row>
    <row r="16" spans="1:20" ht="15.75" customHeight="1" x14ac:dyDescent="0.3">
      <c r="A16" s="29">
        <v>7</v>
      </c>
      <c r="B16" s="30" t="s">
        <v>201</v>
      </c>
      <c r="C16" s="38" t="s">
        <v>123</v>
      </c>
      <c r="D16" s="181" t="s">
        <v>15</v>
      </c>
      <c r="E16" s="267">
        <v>3</v>
      </c>
      <c r="F16" s="268">
        <v>1</v>
      </c>
      <c r="G16" s="239">
        <v>1</v>
      </c>
      <c r="H16" s="239"/>
      <c r="I16" s="239"/>
      <c r="J16" s="239">
        <f>SUM(F16:I16)*14</f>
        <v>28</v>
      </c>
      <c r="K16" s="239">
        <f t="shared" ref="K16" si="2">E16*25-J16</f>
        <v>47</v>
      </c>
      <c r="L16" s="239" t="s">
        <v>20</v>
      </c>
      <c r="M16" s="240"/>
      <c r="P16" s="44"/>
      <c r="Q16" s="44"/>
      <c r="R16" s="44"/>
      <c r="S16" s="44"/>
      <c r="T16" s="44"/>
    </row>
    <row r="17" spans="1:20" ht="15.75" customHeight="1" x14ac:dyDescent="0.3">
      <c r="A17" s="63">
        <v>8</v>
      </c>
      <c r="B17" s="79" t="s">
        <v>202</v>
      </c>
      <c r="C17" s="118" t="s">
        <v>124</v>
      </c>
      <c r="D17" s="222"/>
      <c r="E17" s="222"/>
      <c r="F17" s="269"/>
      <c r="G17" s="224"/>
      <c r="H17" s="224"/>
      <c r="I17" s="224"/>
      <c r="J17" s="224"/>
      <c r="K17" s="224"/>
      <c r="L17" s="224"/>
      <c r="M17" s="235"/>
      <c r="P17" s="44"/>
      <c r="Q17" s="44"/>
      <c r="R17" s="44"/>
      <c r="S17" s="44"/>
      <c r="T17" s="44"/>
    </row>
    <row r="18" spans="1:20" ht="15" thickBot="1" x14ac:dyDescent="0.35">
      <c r="A18" s="48">
        <v>9</v>
      </c>
      <c r="B18" s="79" t="s">
        <v>203</v>
      </c>
      <c r="C18" s="46" t="s">
        <v>125</v>
      </c>
      <c r="D18" s="182"/>
      <c r="E18" s="253"/>
      <c r="F18" s="199"/>
      <c r="G18" s="227"/>
      <c r="H18" s="227"/>
      <c r="I18" s="227"/>
      <c r="J18" s="227"/>
      <c r="K18" s="227"/>
      <c r="L18" s="227"/>
      <c r="M18" s="228"/>
      <c r="P18" s="44"/>
      <c r="Q18" s="44"/>
      <c r="R18" s="44"/>
      <c r="S18" s="44"/>
      <c r="T18" s="44"/>
    </row>
    <row r="19" spans="1:20" x14ac:dyDescent="0.3">
      <c r="A19" s="187" t="s">
        <v>22</v>
      </c>
      <c r="B19" s="188"/>
      <c r="C19" s="188"/>
      <c r="D19" s="89" t="s">
        <v>23</v>
      </c>
      <c r="E19" s="191">
        <f t="shared" ref="E19:K19" si="3">SUM(E9:E18)</f>
        <v>30</v>
      </c>
      <c r="F19" s="85">
        <f t="shared" si="3"/>
        <v>11</v>
      </c>
      <c r="G19" s="86">
        <f t="shared" si="3"/>
        <v>6</v>
      </c>
      <c r="H19" s="86">
        <f t="shared" si="3"/>
        <v>0</v>
      </c>
      <c r="I19" s="86">
        <f t="shared" si="3"/>
        <v>4</v>
      </c>
      <c r="J19" s="193">
        <f t="shared" si="3"/>
        <v>294</v>
      </c>
      <c r="K19" s="193">
        <f t="shared" si="3"/>
        <v>456</v>
      </c>
      <c r="L19" s="86" t="s">
        <v>24</v>
      </c>
      <c r="M19" s="49" t="s">
        <v>39</v>
      </c>
      <c r="P19" s="44"/>
      <c r="Q19" s="44"/>
      <c r="R19" s="44"/>
      <c r="S19" s="44"/>
      <c r="T19" s="44"/>
    </row>
    <row r="20" spans="1:20" ht="15" thickBot="1" x14ac:dyDescent="0.35">
      <c r="A20" s="189"/>
      <c r="B20" s="190"/>
      <c r="C20" s="190"/>
      <c r="D20" s="90" t="s">
        <v>25</v>
      </c>
      <c r="E20" s="192"/>
      <c r="F20" s="87">
        <f>COUNT(F9:F18)</f>
        <v>6</v>
      </c>
      <c r="G20" s="88">
        <f>COUNT(G9:G18)</f>
        <v>6</v>
      </c>
      <c r="H20" s="88">
        <f>COUNT(H9:H18)</f>
        <v>0</v>
      </c>
      <c r="I20" s="88">
        <f>COUNT(I9:I18)</f>
        <v>1</v>
      </c>
      <c r="J20" s="194"/>
      <c r="K20" s="194"/>
      <c r="L20" s="106">
        <f>COUNTIF(L9:L18,"=E")</f>
        <v>4</v>
      </c>
      <c r="M20" s="107">
        <f>COUNTIF(L9:L18,"=V")+COUNTIF(L9:L18,"=C")</f>
        <v>3</v>
      </c>
      <c r="P20" s="44"/>
      <c r="Q20" s="44"/>
      <c r="R20" s="44"/>
      <c r="S20" s="44"/>
      <c r="T20" s="44"/>
    </row>
    <row r="21" spans="1:20" ht="15" customHeight="1" thickBot="1" x14ac:dyDescent="0.35">
      <c r="A21" s="195" t="s">
        <v>35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8"/>
      <c r="P21" s="44"/>
      <c r="Q21" s="7"/>
      <c r="R21" s="44"/>
      <c r="S21" s="44"/>
      <c r="T21" s="44"/>
    </row>
    <row r="22" spans="1:20" ht="15.75" customHeight="1" x14ac:dyDescent="0.3">
      <c r="A22" s="142">
        <v>10</v>
      </c>
      <c r="B22" s="143" t="s">
        <v>204</v>
      </c>
      <c r="C22" s="53" t="s">
        <v>126</v>
      </c>
      <c r="D22" s="137" t="s">
        <v>14</v>
      </c>
      <c r="E22" s="145">
        <v>4</v>
      </c>
      <c r="F22" s="138">
        <v>2</v>
      </c>
      <c r="G22" s="52">
        <v>1</v>
      </c>
      <c r="H22" s="52"/>
      <c r="I22" s="52"/>
      <c r="J22" s="52">
        <f>SUM(F22:I22)*14</f>
        <v>42</v>
      </c>
      <c r="K22" s="52">
        <f t="shared" ref="K22" si="4">E22*25-J22</f>
        <v>58</v>
      </c>
      <c r="L22" s="233" t="s">
        <v>20</v>
      </c>
      <c r="M22" s="234"/>
      <c r="P22" s="44"/>
      <c r="Q22" s="7"/>
      <c r="R22" s="45"/>
      <c r="S22" s="45"/>
      <c r="T22" s="45"/>
    </row>
    <row r="23" spans="1:20" x14ac:dyDescent="0.3">
      <c r="A23" s="33">
        <v>11</v>
      </c>
      <c r="B23" s="143" t="s">
        <v>205</v>
      </c>
      <c r="C23" s="39" t="s">
        <v>55</v>
      </c>
      <c r="D23" s="62" t="s">
        <v>14</v>
      </c>
      <c r="E23" s="93">
        <v>3</v>
      </c>
      <c r="F23" s="109">
        <v>1</v>
      </c>
      <c r="G23" s="94">
        <v>1</v>
      </c>
      <c r="H23" s="94"/>
      <c r="I23" s="94"/>
      <c r="J23" s="94">
        <f>SUM(F23:I23)*14</f>
        <v>28</v>
      </c>
      <c r="K23" s="94">
        <f>E23*25-J23</f>
        <v>47</v>
      </c>
      <c r="L23" s="157" t="s">
        <v>19</v>
      </c>
      <c r="M23" s="158"/>
      <c r="P23" s="44"/>
      <c r="Q23" s="7"/>
      <c r="R23" s="45"/>
      <c r="S23" s="45"/>
      <c r="T23" s="45"/>
    </row>
    <row r="24" spans="1:20" ht="27" customHeight="1" x14ac:dyDescent="0.3">
      <c r="A24" s="136">
        <v>12</v>
      </c>
      <c r="B24" s="143" t="s">
        <v>206</v>
      </c>
      <c r="C24" s="39" t="s">
        <v>54</v>
      </c>
      <c r="D24" s="62" t="s">
        <v>57</v>
      </c>
      <c r="E24" s="93">
        <v>2</v>
      </c>
      <c r="F24" s="78"/>
      <c r="G24" s="79"/>
      <c r="H24" s="79"/>
      <c r="I24" s="79"/>
      <c r="J24" s="92" t="s">
        <v>65</v>
      </c>
      <c r="K24" s="109"/>
      <c r="L24" s="92" t="s">
        <v>20</v>
      </c>
      <c r="M24" s="93"/>
      <c r="P24" s="44"/>
      <c r="Q24" s="7"/>
      <c r="R24" s="45"/>
      <c r="S24" s="45"/>
      <c r="T24" s="45"/>
    </row>
    <row r="25" spans="1:20" ht="15.75" customHeight="1" thickBot="1" x14ac:dyDescent="0.35">
      <c r="A25" s="34">
        <v>13</v>
      </c>
      <c r="B25" s="144" t="s">
        <v>207</v>
      </c>
      <c r="C25" s="40" t="s">
        <v>52</v>
      </c>
      <c r="D25" s="82" t="s">
        <v>57</v>
      </c>
      <c r="E25" s="97">
        <v>3</v>
      </c>
      <c r="F25" s="61"/>
      <c r="G25" s="31"/>
      <c r="H25" s="31"/>
      <c r="I25" s="31"/>
      <c r="J25" s="175" t="s">
        <v>63</v>
      </c>
      <c r="K25" s="199"/>
      <c r="L25" s="175" t="s">
        <v>20</v>
      </c>
      <c r="M25" s="176"/>
      <c r="P25" s="44"/>
      <c r="Q25" s="7"/>
      <c r="R25" s="45"/>
      <c r="S25" s="45"/>
      <c r="T25" s="45"/>
    </row>
    <row r="26" spans="1:20" ht="15.75" customHeight="1" thickBot="1" x14ac:dyDescent="0.35">
      <c r="A26" s="10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P26" s="91"/>
      <c r="Q26" s="7"/>
      <c r="R26" s="13"/>
      <c r="S26" s="13"/>
      <c r="T26" s="13"/>
    </row>
    <row r="27" spans="1:20" ht="15.75" customHeight="1" thickBot="1" x14ac:dyDescent="0.35">
      <c r="A27" s="101"/>
      <c r="B27" s="273" t="s">
        <v>53</v>
      </c>
      <c r="C27" s="274"/>
      <c r="D27" s="275" t="s">
        <v>62</v>
      </c>
      <c r="E27" s="276"/>
      <c r="F27" s="276"/>
      <c r="G27" s="35"/>
      <c r="H27" s="35"/>
      <c r="I27" s="35"/>
      <c r="J27" s="35"/>
      <c r="K27" s="35"/>
      <c r="L27" s="36"/>
      <c r="M27" s="37"/>
      <c r="P27" s="91"/>
      <c r="Q27" s="7"/>
      <c r="R27" s="13"/>
      <c r="S27" s="13"/>
      <c r="T27" s="13"/>
    </row>
    <row r="28" spans="1:20" ht="15.75" customHeight="1" thickBot="1" x14ac:dyDescent="0.35">
      <c r="A28" s="101"/>
      <c r="B28" s="273" t="s">
        <v>66</v>
      </c>
      <c r="C28" s="274"/>
      <c r="D28" s="275" t="s">
        <v>36</v>
      </c>
      <c r="E28" s="276"/>
      <c r="F28" s="276"/>
      <c r="G28" s="35"/>
      <c r="H28" s="35"/>
      <c r="I28" s="35"/>
      <c r="J28" s="35"/>
      <c r="K28" s="35"/>
      <c r="L28" s="36"/>
      <c r="M28" s="37"/>
      <c r="P28" s="91"/>
      <c r="Q28" s="7"/>
      <c r="R28" s="13"/>
      <c r="S28" s="13"/>
      <c r="T28" s="13"/>
    </row>
    <row r="29" spans="1:20" ht="15.75" customHeight="1" thickBot="1" x14ac:dyDescent="0.35">
      <c r="A29" s="10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P29" s="91"/>
      <c r="Q29" s="7"/>
      <c r="R29" s="13"/>
      <c r="S29" s="13"/>
      <c r="T29" s="13"/>
    </row>
    <row r="30" spans="1:20" ht="15.75" customHeight="1" x14ac:dyDescent="0.3">
      <c r="A30" s="101"/>
      <c r="B30" s="200" t="s">
        <v>26</v>
      </c>
      <c r="C30" s="24" t="s">
        <v>27</v>
      </c>
      <c r="D30" s="203">
        <f>SUM(F9:I15)</f>
        <v>19</v>
      </c>
      <c r="E30" s="193"/>
      <c r="F30" s="193"/>
      <c r="G30" s="193"/>
      <c r="H30" s="193"/>
      <c r="I30" s="193"/>
      <c r="J30" s="193"/>
      <c r="K30" s="193"/>
      <c r="L30" s="193"/>
      <c r="M30" s="204"/>
      <c r="P30" s="91"/>
      <c r="Q30" s="7"/>
      <c r="R30" s="13"/>
      <c r="S30" s="13"/>
      <c r="T30" s="13"/>
    </row>
    <row r="31" spans="1:20" ht="15.75" customHeight="1" x14ac:dyDescent="0.3">
      <c r="A31" s="101"/>
      <c r="B31" s="201"/>
      <c r="C31" s="25" t="s">
        <v>28</v>
      </c>
      <c r="D31" s="205">
        <f>SUM(F16:I18)</f>
        <v>2</v>
      </c>
      <c r="E31" s="206"/>
      <c r="F31" s="206"/>
      <c r="G31" s="206"/>
      <c r="H31" s="206"/>
      <c r="I31" s="206"/>
      <c r="J31" s="206"/>
      <c r="K31" s="206"/>
      <c r="L31" s="206"/>
      <c r="M31" s="207"/>
      <c r="P31" s="91"/>
      <c r="Q31" s="7"/>
      <c r="R31" s="13"/>
      <c r="S31" s="13"/>
      <c r="T31" s="13"/>
    </row>
    <row r="32" spans="1:20" ht="15.75" customHeight="1" thickBot="1" x14ac:dyDescent="0.35">
      <c r="A32" s="101"/>
      <c r="B32" s="202"/>
      <c r="C32" s="26" t="s">
        <v>29</v>
      </c>
      <c r="D32" s="208">
        <f>SUM(F22:I25)</f>
        <v>5</v>
      </c>
      <c r="E32" s="194"/>
      <c r="F32" s="194"/>
      <c r="G32" s="194"/>
      <c r="H32" s="194"/>
      <c r="I32" s="194"/>
      <c r="J32" s="194"/>
      <c r="K32" s="194"/>
      <c r="L32" s="194"/>
      <c r="M32" s="209"/>
      <c r="P32" s="91"/>
      <c r="Q32" s="7"/>
      <c r="R32" s="13"/>
      <c r="S32" s="13"/>
      <c r="T32" s="13"/>
    </row>
    <row r="33" spans="1:20" s="17" customFormat="1" ht="15.75" customHeight="1" x14ac:dyDescent="0.2">
      <c r="A33" s="14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P33" s="21"/>
      <c r="Q33" s="22"/>
      <c r="R33" s="23"/>
      <c r="S33" s="23"/>
      <c r="T33" s="23"/>
    </row>
    <row r="34" spans="1:20" ht="18" customHeight="1" x14ac:dyDescent="0.3">
      <c r="A34" s="101"/>
      <c r="B34" s="3" t="s">
        <v>30</v>
      </c>
      <c r="C34" s="100"/>
      <c r="D34" s="1"/>
      <c r="E34" s="151" t="s">
        <v>31</v>
      </c>
      <c r="F34" s="151"/>
      <c r="G34" s="3"/>
      <c r="H34" s="1"/>
      <c r="I34" s="1"/>
      <c r="J34" s="210" t="s">
        <v>32</v>
      </c>
      <c r="K34" s="210"/>
      <c r="L34" s="210"/>
      <c r="M34" s="210"/>
      <c r="P34" s="8"/>
      <c r="Q34" s="7"/>
      <c r="R34" s="211"/>
      <c r="S34" s="211"/>
      <c r="T34" s="211"/>
    </row>
    <row r="35" spans="1:20" ht="54" customHeight="1" x14ac:dyDescent="0.3">
      <c r="A35" s="101"/>
      <c r="B35" s="212" t="str">
        <f>Sem_I!B30</f>
        <v>Mihnea - Cosmin COSTOIU</v>
      </c>
      <c r="C35" s="212"/>
      <c r="D35" s="213" t="str">
        <f>Sem_I!D30</f>
        <v>Carmen-Constantina NENU</v>
      </c>
      <c r="E35" s="213"/>
      <c r="F35" s="213"/>
      <c r="G35" s="213"/>
      <c r="H35" s="213"/>
      <c r="I35" s="213"/>
      <c r="J35" s="214" t="str">
        <f>Sem_I!J30</f>
        <v>Luminița ȘERBĂNESCU</v>
      </c>
      <c r="K35" s="214"/>
      <c r="L35" s="214"/>
      <c r="M35" s="214"/>
      <c r="P35" s="8"/>
      <c r="Q35" s="7"/>
      <c r="R35" s="8"/>
      <c r="S35" s="8"/>
      <c r="T35" s="8"/>
    </row>
  </sheetData>
  <protectedRanges>
    <protectedRange sqref="C3:G4 D2 L2:M2 D35 K1:L1 N16:XFD18 J35 N9:XFD14 A9:A14 A16:A18 A22:A25" name="Editabil_2"/>
    <protectedRange sqref="D23:D25" name="Editabil_3_4_3_3_3_1"/>
    <protectedRange sqref="B27:M28" name="Editabil_1_1"/>
    <protectedRange sqref="I9:K10 I11:I13 K11:K13 J11:J14" name="Editabil_7"/>
    <protectedRange sqref="D16:M18" name="Editabil_8"/>
    <protectedRange sqref="C22 E22:M22" name="Editabil_9"/>
    <protectedRange sqref="B9:B14" name="Editabil_1_1_1"/>
    <protectedRange sqref="B16:B18" name="Editabil_1_3"/>
    <protectedRange sqref="B22:B25" name="Editabil_1_2_1"/>
    <protectedRange sqref="E14:I14 K14:M14" name="Editabil_2_1"/>
  </protectedRanges>
  <mergeCells count="57">
    <mergeCell ref="B35:C35"/>
    <mergeCell ref="E34:F34"/>
    <mergeCell ref="J34:M34"/>
    <mergeCell ref="R34:T34"/>
    <mergeCell ref="D35:I35"/>
    <mergeCell ref="J35:M35"/>
    <mergeCell ref="B27:C27"/>
    <mergeCell ref="D27:F27"/>
    <mergeCell ref="B28:C28"/>
    <mergeCell ref="D28:F28"/>
    <mergeCell ref="B30:B32"/>
    <mergeCell ref="D30:M30"/>
    <mergeCell ref="D31:M31"/>
    <mergeCell ref="D32:M32"/>
    <mergeCell ref="L22:M22"/>
    <mergeCell ref="L23:M23"/>
    <mergeCell ref="J25:K25"/>
    <mergeCell ref="L25:M25"/>
    <mergeCell ref="A19:C20"/>
    <mergeCell ref="E19:E20"/>
    <mergeCell ref="J19:J20"/>
    <mergeCell ref="K19:K20"/>
    <mergeCell ref="A21:M21"/>
    <mergeCell ref="K16:K18"/>
    <mergeCell ref="L16:M18"/>
    <mergeCell ref="A15:M15"/>
    <mergeCell ref="D16:D18"/>
    <mergeCell ref="E16:E18"/>
    <mergeCell ref="F16:F18"/>
    <mergeCell ref="G16:G18"/>
    <mergeCell ref="H16:H18"/>
    <mergeCell ref="I16:I18"/>
    <mergeCell ref="J16:J18"/>
    <mergeCell ref="L14:M14"/>
    <mergeCell ref="L12:M12"/>
    <mergeCell ref="C4:G4"/>
    <mergeCell ref="L4:M4"/>
    <mergeCell ref="F6:I6"/>
    <mergeCell ref="J6:K6"/>
    <mergeCell ref="L6:M7"/>
    <mergeCell ref="A8:M8"/>
    <mergeCell ref="L9:M9"/>
    <mergeCell ref="L10:M10"/>
    <mergeCell ref="L11:M11"/>
    <mergeCell ref="L13:M13"/>
    <mergeCell ref="A6:A7"/>
    <mergeCell ref="B6:B7"/>
    <mergeCell ref="C6:C7"/>
    <mergeCell ref="D6:D7"/>
    <mergeCell ref="E6:E7"/>
    <mergeCell ref="C3:G3"/>
    <mergeCell ref="L3:M3"/>
    <mergeCell ref="D1:H1"/>
    <mergeCell ref="K1:L1"/>
    <mergeCell ref="B2:C2"/>
    <mergeCell ref="D2:H2"/>
    <mergeCell ref="L2:M2"/>
  </mergeCells>
  <phoneticPr fontId="13" type="noConversion"/>
  <conditionalFormatting sqref="D1:D8 D19:D21 D26 D29:D35">
    <cfRule type="cellIs" dxfId="39" priority="82" operator="equal">
      <formula>"DC"</formula>
    </cfRule>
    <cfRule type="cellIs" dxfId="38" priority="80" stopIfTrue="1" operator="equal">
      <formula>"DS"</formula>
    </cfRule>
    <cfRule type="cellIs" dxfId="37" priority="81" operator="equal">
      <formula>"DA"</formula>
    </cfRule>
  </conditionalFormatting>
  <conditionalFormatting sqref="D9:D14">
    <cfRule type="cellIs" dxfId="36" priority="32" operator="equal">
      <formula>"F"</formula>
    </cfRule>
    <cfRule type="cellIs" dxfId="35" priority="31" operator="equal">
      <formula>"C"</formula>
    </cfRule>
    <cfRule type="cellIs" dxfId="34" priority="30" operator="equal">
      <formula>"S"</formula>
    </cfRule>
    <cfRule type="cellIs" dxfId="33" priority="29" operator="equal">
      <formula>"SJ"</formula>
    </cfRule>
    <cfRule type="cellIs" dxfId="32" priority="33" operator="equal">
      <formula>"DS"</formula>
    </cfRule>
    <cfRule type="cellIs" dxfId="31" priority="28" operator="equal">
      <formula>"SM"</formula>
    </cfRule>
    <cfRule type="cellIs" dxfId="30" priority="26" operator="equal">
      <formula>"D"</formula>
    </cfRule>
    <cfRule type="cellIs" dxfId="29" priority="25" operator="equal">
      <formula>"DJ"</formula>
    </cfRule>
    <cfRule type="cellIs" dxfId="28" priority="24" operator="equal">
      <formula>"DM"</formula>
    </cfRule>
    <cfRule type="cellIs" dxfId="27" priority="23" operator="equal">
      <formula>"DI"</formula>
    </cfRule>
    <cfRule type="cellIs" dxfId="26" priority="27" operator="equal">
      <formula>"SI"</formula>
    </cfRule>
  </conditionalFormatting>
  <conditionalFormatting sqref="D16:D17">
    <cfRule type="cellIs" dxfId="25" priority="14" operator="equal">
      <formula>"DJ"</formula>
    </cfRule>
    <cfRule type="cellIs" dxfId="24" priority="15" operator="equal">
      <formula>"D"</formula>
    </cfRule>
    <cfRule type="cellIs" dxfId="23" priority="16" operator="equal">
      <formula>"SI"</formula>
    </cfRule>
    <cfRule type="cellIs" dxfId="22" priority="18" operator="equal">
      <formula>"SJ"</formula>
    </cfRule>
    <cfRule type="cellIs" dxfId="21" priority="19" operator="equal">
      <formula>"S"</formula>
    </cfRule>
    <cfRule type="cellIs" dxfId="20" priority="20" operator="equal">
      <formula>"C"</formula>
    </cfRule>
    <cfRule type="cellIs" dxfId="19" priority="21" operator="equal">
      <formula>"F"</formula>
    </cfRule>
    <cfRule type="cellIs" dxfId="18" priority="17" operator="equal">
      <formula>"SM"</formula>
    </cfRule>
    <cfRule type="cellIs" dxfId="17" priority="22" operator="equal">
      <formula>"DS"</formula>
    </cfRule>
    <cfRule type="cellIs" dxfId="16" priority="12" operator="equal">
      <formula>"DI"</formula>
    </cfRule>
    <cfRule type="cellIs" dxfId="15" priority="13" operator="equal">
      <formula>"DM"</formula>
    </cfRule>
  </conditionalFormatting>
  <conditionalFormatting sqref="D22">
    <cfRule type="cellIs" dxfId="14" priority="11" operator="equal">
      <formula>"DS"</formula>
    </cfRule>
    <cfRule type="cellIs" dxfId="13" priority="7" operator="equal">
      <formula>"SJ"</formula>
    </cfRule>
    <cfRule type="cellIs" dxfId="12" priority="5" operator="equal">
      <formula>"SI"</formula>
    </cfRule>
    <cfRule type="cellIs" dxfId="11" priority="4" operator="equal">
      <formula>"D"</formula>
    </cfRule>
    <cfRule type="cellIs" dxfId="10" priority="3" operator="equal">
      <formula>"DJ"</formula>
    </cfRule>
    <cfRule type="cellIs" dxfId="9" priority="2" operator="equal">
      <formula>"DM"</formula>
    </cfRule>
    <cfRule type="cellIs" dxfId="8" priority="1" operator="equal">
      <formula>"DI"</formula>
    </cfRule>
    <cfRule type="cellIs" dxfId="7" priority="6" operator="equal">
      <formula>"SM"</formula>
    </cfRule>
  </conditionalFormatting>
  <conditionalFormatting sqref="D22:D25">
    <cfRule type="cellIs" dxfId="6" priority="8" operator="equal">
      <formula>"S"</formula>
    </cfRule>
    <cfRule type="cellIs" dxfId="5" priority="10" operator="equal">
      <formula>"F"</formula>
    </cfRule>
    <cfRule type="cellIs" dxfId="4" priority="9" operator="equal">
      <formula>"C"</formula>
    </cfRule>
  </conditionalFormatting>
  <conditionalFormatting sqref="D23:D25">
    <cfRule type="cellIs" dxfId="3" priority="76" operator="equal">
      <formula>"C'"</formula>
    </cfRule>
  </conditionalFormatting>
  <conditionalFormatting sqref="D27:D28">
    <cfRule type="cellIs" dxfId="2" priority="73" operator="equal">
      <formula>"DS"</formula>
    </cfRule>
    <cfRule type="cellIs" dxfId="1" priority="74" operator="equal">
      <formula>"DA"</formula>
    </cfRule>
    <cfRule type="cellIs" dxfId="0" priority="75" operator="equal">
      <formula>"DC"</formula>
    </cfRule>
  </conditionalFormatting>
  <pageMargins left="0.7" right="0.7" top="0.75" bottom="0.75" header="0.3" footer="0.3"/>
  <pageSetup paperSize="9" scale="4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Sem_I</vt:lpstr>
      <vt:lpstr>Sem_II</vt:lpstr>
      <vt:lpstr>Sem_III</vt:lpstr>
      <vt:lpstr>Sem_IV</vt:lpstr>
      <vt:lpstr>Sem_V</vt:lpstr>
      <vt:lpstr>Sem_VI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Petrisor</dc:creator>
  <cp:keywords/>
  <dc:description/>
  <cp:lastModifiedBy>Consuela Dicu</cp:lastModifiedBy>
  <cp:revision/>
  <cp:lastPrinted>2026-10-13T06:06:44Z</cp:lastPrinted>
  <dcterms:created xsi:type="dcterms:W3CDTF">2015-06-05T18:19:34Z</dcterms:created>
  <dcterms:modified xsi:type="dcterms:W3CDTF">2026-10-13T06:06:49Z</dcterms:modified>
  <cp:category/>
  <cp:contentStatus/>
</cp:coreProperties>
</file>