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Documente - machete programe\Planuri 2025\Planuri 2025 EFS\Planuri refacute master 22.09\"/>
    </mc:Choice>
  </mc:AlternateContent>
  <xr:revisionPtr revIDLastSave="0" documentId="13_ncr:1_{0A8D58D6-3B13-4D1E-9A2F-0205E347C04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Sem_I!$A$1:$M$64</definedName>
    <definedName name="_xlnm.Print_Area" localSheetId="1">Sem_II!$A$1:$M$61</definedName>
    <definedName name="_xlnm.Print_Area" localSheetId="2">Sem_III!$A$1:$M$62</definedName>
    <definedName name="_xlnm.Print_Area" localSheetId="3">Sem_IV!$A$1:$M$70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1" l="1"/>
  <c r="K24" i="21" s="1"/>
  <c r="J36" i="21" l="1"/>
  <c r="D36" i="21"/>
  <c r="B36" i="21"/>
  <c r="D33" i="21"/>
  <c r="C33" i="21"/>
  <c r="D32" i="21"/>
  <c r="C32" i="21"/>
  <c r="D31" i="21"/>
  <c r="C31" i="21"/>
  <c r="J22" i="21"/>
  <c r="K22" i="21" s="1"/>
  <c r="M20" i="21"/>
  <c r="L20" i="21"/>
  <c r="I20" i="21"/>
  <c r="H20" i="21"/>
  <c r="G20" i="21"/>
  <c r="F20" i="21"/>
  <c r="I19" i="21"/>
  <c r="H19" i="21"/>
  <c r="G19" i="21"/>
  <c r="F19" i="21"/>
  <c r="E19" i="21"/>
  <c r="J17" i="21"/>
  <c r="K17" i="21" s="1"/>
  <c r="J15" i="21"/>
  <c r="K15" i="21" s="1"/>
  <c r="C4" i="21"/>
  <c r="C3" i="21"/>
  <c r="D2" i="21"/>
  <c r="K1" i="21"/>
  <c r="D1" i="21"/>
  <c r="J19" i="21" l="1"/>
  <c r="K19" i="21"/>
  <c r="K22" i="19" l="1"/>
  <c r="K23" i="14"/>
  <c r="J22" i="14"/>
  <c r="K22" i="14" s="1"/>
  <c r="J23" i="14"/>
  <c r="J24" i="14"/>
  <c r="K24" i="14" s="1"/>
  <c r="K21" i="14"/>
  <c r="J21" i="14"/>
  <c r="D27" i="19"/>
  <c r="D27" i="24"/>
  <c r="D29" i="14"/>
  <c r="J25" i="14"/>
  <c r="K25" i="14" s="1"/>
  <c r="D1" i="19"/>
  <c r="D1" i="24"/>
  <c r="K1" i="19"/>
  <c r="K1" i="24"/>
  <c r="J15" i="19" l="1"/>
  <c r="K15" i="19" s="1"/>
  <c r="J13" i="19"/>
  <c r="K13" i="19" s="1"/>
  <c r="J14" i="24"/>
  <c r="K14" i="24" s="1"/>
  <c r="J16" i="24"/>
  <c r="K16" i="24" s="1"/>
  <c r="J14" i="14"/>
  <c r="K14" i="14" s="1"/>
  <c r="I19" i="14"/>
  <c r="I18" i="14"/>
  <c r="E17" i="19"/>
  <c r="E18" i="24"/>
  <c r="E18" i="14"/>
  <c r="L19" i="14"/>
  <c r="D26" i="19"/>
  <c r="D25" i="19"/>
  <c r="D26" i="24"/>
  <c r="D25" i="24"/>
  <c r="I18" i="24"/>
  <c r="H18" i="24"/>
  <c r="G18" i="24"/>
  <c r="F18" i="24"/>
  <c r="J10" i="14"/>
  <c r="K10" i="14" s="1"/>
  <c r="J11" i="14"/>
  <c r="J16" i="14"/>
  <c r="K16" i="14" s="1"/>
  <c r="M18" i="19" l="1"/>
  <c r="L18" i="19"/>
  <c r="M19" i="24"/>
  <c r="L19" i="24"/>
  <c r="M19" i="14"/>
  <c r="B30" i="24" l="1"/>
  <c r="B30" i="19"/>
  <c r="J30" i="19"/>
  <c r="J30" i="24"/>
  <c r="I18" i="19"/>
  <c r="I17" i="19"/>
  <c r="H18" i="19"/>
  <c r="H17" i="19"/>
  <c r="G18" i="19"/>
  <c r="G17" i="19"/>
  <c r="F18" i="19"/>
  <c r="F17" i="19"/>
  <c r="I19" i="24"/>
  <c r="H19" i="24"/>
  <c r="G19" i="24"/>
  <c r="F19" i="24"/>
  <c r="H19" i="14"/>
  <c r="G19" i="14"/>
  <c r="F19" i="14"/>
  <c r="D28" i="14"/>
  <c r="D27" i="14"/>
  <c r="H18" i="14"/>
  <c r="G18" i="14"/>
  <c r="F18" i="14"/>
  <c r="J9" i="19" l="1"/>
  <c r="D2" i="19"/>
  <c r="K9" i="19" l="1"/>
  <c r="J20" i="19"/>
  <c r="K20" i="19" s="1"/>
  <c r="J11" i="19"/>
  <c r="J10" i="19"/>
  <c r="K10" i="19" s="1"/>
  <c r="J21" i="24"/>
  <c r="K21" i="24" s="1"/>
  <c r="J11" i="24"/>
  <c r="J10" i="24"/>
  <c r="J9" i="24"/>
  <c r="J9" i="14"/>
  <c r="J18" i="14" s="1"/>
  <c r="K11" i="14"/>
  <c r="J18" i="24" l="1"/>
  <c r="J17" i="19"/>
  <c r="C27" i="19"/>
  <c r="C27" i="24"/>
  <c r="D30" i="19"/>
  <c r="D30" i="24"/>
  <c r="C26" i="19"/>
  <c r="C26" i="24"/>
  <c r="C25" i="19"/>
  <c r="C25" i="24"/>
  <c r="C4" i="19"/>
  <c r="C4" i="24"/>
  <c r="L3" i="24"/>
  <c r="C3" i="19"/>
  <c r="C3" i="24"/>
  <c r="L2" i="24"/>
  <c r="D2" i="24"/>
  <c r="K11" i="24"/>
  <c r="K10" i="24"/>
  <c r="K9" i="24"/>
  <c r="K18" i="24" l="1"/>
  <c r="K11" i="19"/>
  <c r="K17" i="19" s="1"/>
  <c r="K9" i="14" l="1"/>
  <c r="K18" i="1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<sst xmlns="http://schemas.openxmlformats.org/spreadsheetml/2006/main" count="340" uniqueCount="161">
  <si>
    <t>Plan de învățământ masterat</t>
  </si>
  <si>
    <t>2025 - 2027</t>
  </si>
  <si>
    <t>Anul universitar:</t>
  </si>
  <si>
    <t>2025 - 2026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</si>
  <si>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</si>
  <si>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</si>
  <si>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</si>
  <si>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</si>
  <si>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</si>
  <si>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</si>
  <si>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</si>
  <si>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</si>
  <si>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</si>
  <si>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</si>
  <si>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</si>
  <si>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</si>
  <si>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</si>
  <si>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</si>
  <si>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</si>
  <si>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</si>
  <si>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Activități 
didactice</t>
  </si>
  <si>
    <t>Studiu Individual</t>
  </si>
  <si>
    <t xml:space="preserve">Discipline Obligatorii (Ob) </t>
  </si>
  <si>
    <t>F</t>
  </si>
  <si>
    <t>E</t>
  </si>
  <si>
    <t>Discipline opționale (Op)</t>
  </si>
  <si>
    <t>V</t>
  </si>
  <si>
    <t>Statistici:</t>
  </si>
  <si>
    <t>ECTS/Ore:</t>
  </si>
  <si>
    <t>Ex.</t>
  </si>
  <si>
    <t>Ver./Col.</t>
  </si>
  <si>
    <t>Număr:</t>
  </si>
  <si>
    <t>Discipline facultative (Fac)</t>
  </si>
  <si>
    <t>Proiectarea și managementul programelor educaționale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</si>
  <si>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</si>
  <si>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</si>
  <si>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</si>
  <si>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</si>
  <si>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</si>
  <si>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</si>
  <si>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</si>
  <si>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 - Cosmin COSTOIU</t>
  </si>
  <si>
    <t>Prenume NUME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</si>
  <si>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</si>
  <si>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Petrișor-Laurențiu ȚUCĂ</t>
  </si>
  <si>
    <t>II</t>
  </si>
  <si>
    <t>Psihopedagogia adolescenților, tinerilor și adulților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</si>
  <si>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</si>
  <si>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2026 - 2027</t>
  </si>
  <si>
    <t>Nr. Crt.</t>
  </si>
  <si>
    <t>Examen de absolvire: Nivelul II</t>
  </si>
  <si>
    <t xml:space="preserve">     5 ECTS</t>
  </si>
  <si>
    <t>Promovarea examenului de disertație</t>
  </si>
  <si>
    <t xml:space="preserve">     10 ECTS</t>
  </si>
  <si>
    <t>C'</t>
  </si>
  <si>
    <t>P/Cer.</t>
  </si>
  <si>
    <t>Atletism în învăţământul liceal şi postliceal</t>
  </si>
  <si>
    <t>Handbal în învăţământul liceal şi postliceal</t>
  </si>
  <si>
    <t>Știința Sportului și Educației Fizice</t>
  </si>
  <si>
    <t>Activități motrice curriculare și extracurriculare</t>
  </si>
  <si>
    <t>Antrenament şi competiţie la copii şi junior</t>
  </si>
  <si>
    <t>Organizarea şi conducerea competiţiilor sportive şcolare</t>
  </si>
  <si>
    <t>Metodica educatiei fizice în învăţământul liceal şi postliceal</t>
  </si>
  <si>
    <t>Teoria educației fizice și sportului</t>
  </si>
  <si>
    <t>Limbă străină</t>
  </si>
  <si>
    <t>Sporturi de societate</t>
  </si>
  <si>
    <t>Informatică în educaţie fizică</t>
  </si>
  <si>
    <t>Praxiologie şi proiectare curriculară în educaţie fizică</t>
  </si>
  <si>
    <t>Metode şi tehnici de cercetare în educație fizică școlară</t>
  </si>
  <si>
    <t>Baschet în învăţământul liceal şi postliceal</t>
  </si>
  <si>
    <t>Aplicaţii practice în săli de fitness</t>
  </si>
  <si>
    <t>Strategii de pregătire a echipelor reprezentative şcolare</t>
  </si>
  <si>
    <t>Elemente de psihologie sportivă aplicate în educaţie fizică</t>
  </si>
  <si>
    <t>Măsurare şi evaluare în antrenament şi competiţii şcolare</t>
  </si>
  <si>
    <t>Diagnoza şi prognoza competiţiilor sportive şcolare</t>
  </si>
  <si>
    <t xml:space="preserve">Sporturi extreme </t>
  </si>
  <si>
    <t>Jocuri de miscare</t>
  </si>
  <si>
    <t>Didactica domeniului și dezvoltări în didactica specializării (învățământ liceal, postliceal, după caz)</t>
  </si>
  <si>
    <t>Istoria educatiei fizice si sportului</t>
  </si>
  <si>
    <t>Volei în învăţământul liceal şi postliceal</t>
  </si>
  <si>
    <t>Gimnastică în învăţământul liceal şi postliceal</t>
  </si>
  <si>
    <t>Elaborarea lucrarii de disertaţie</t>
  </si>
  <si>
    <t>Dansul în învăţământul liceal şi postliceal</t>
  </si>
  <si>
    <t>Strategii didactice specifice activităţilor extracurricular</t>
  </si>
  <si>
    <t>Învăţarea motrică şi controlul mişcării în educaţie fizică</t>
  </si>
  <si>
    <t>Biofizică cu aplicații în sport</t>
  </si>
  <si>
    <t>Metodologia cercetării educaționale</t>
  </si>
  <si>
    <t>Dansuri populare</t>
  </si>
  <si>
    <t>Scrimă / Badminton</t>
  </si>
  <si>
    <t>UPB.18.M1.O.05-01</t>
  </si>
  <si>
    <t>Practici avansate de etică și deontologie universitară</t>
  </si>
  <si>
    <t>56 ore</t>
  </si>
  <si>
    <t>Aptitudini motrice la adolescenţi</t>
  </si>
  <si>
    <t>Fotbal în învăţământul liceal şi postliceal</t>
  </si>
  <si>
    <t>Gimnastica aerobică în învăţământul liceal şi postliceal</t>
  </si>
  <si>
    <t>Psihomotricitatea specifica activitatilor fizice</t>
  </si>
  <si>
    <t>Nataţie în învăţământul liceal şi postliceal</t>
  </si>
  <si>
    <t>Sporturi de iarnă-tehnici de supravieţuire</t>
  </si>
  <si>
    <t>Activităţi de timp liber în medii diferite</t>
  </si>
  <si>
    <t>Socializare prin activităţi extracurriculare</t>
  </si>
  <si>
    <t>Managementul organizației școlare</t>
  </si>
  <si>
    <t xml:space="preserve">Practică pedagogică (în învățământul liceal, postliceal, după caz) </t>
  </si>
  <si>
    <t>UPB.18.M1.O.05-02</t>
  </si>
  <si>
    <t>UPB.18.M1.O.05-03</t>
  </si>
  <si>
    <t>UPB.18.M1.O.05-04</t>
  </si>
  <si>
    <t>UPB.18.M1.A.05-01</t>
  </si>
  <si>
    <t>UPB.18.M1.A.05-02</t>
  </si>
  <si>
    <t>UPB.18.M1.A.05-03</t>
  </si>
  <si>
    <t>UPB.18.M1.A.05-04</t>
  </si>
  <si>
    <t>UPB.18.M1.L.05-81</t>
  </si>
  <si>
    <t>UPB.18.M1.L.05-82</t>
  </si>
  <si>
    <t>UPB.18.M1.L.05-83</t>
  </si>
  <si>
    <t>UPB.18.M1.L.05-91</t>
  </si>
  <si>
    <t>UPB.18.M1.L.05-92</t>
  </si>
  <si>
    <t>Conferențiar univ. dr.  Julien Leonard FLEANCU</t>
  </si>
  <si>
    <t>Conferențiar univ. dr.  Liviu Emanuel Mihăilescu</t>
  </si>
  <si>
    <t>Conferențiar univ. dr. Julien Leonard FLEANCU</t>
  </si>
  <si>
    <t>Conferențiar univ. dr. Liviu Emanuel Mihăilescu</t>
  </si>
  <si>
    <t xml:space="preserve">Conferențiar univ. dr. Julien Leonard FLEANCU </t>
  </si>
  <si>
    <t xml:space="preserve">Conferențiar univ. dr. Julien Leonard  FLEANCU </t>
  </si>
  <si>
    <t>Conferențiar univ. dr. Liviu Emanuel  Mihăilescu</t>
  </si>
  <si>
    <t>UPB.18.M2.O.05-05</t>
  </si>
  <si>
    <t>UPB.18.M2.O.05-06</t>
  </si>
  <si>
    <t>UPB.18.M2.O.05-07</t>
  </si>
  <si>
    <t>UPB.18.M2.O.05-08</t>
  </si>
  <si>
    <t>UPB.18.M2.A.05-05</t>
  </si>
  <si>
    <t>UPB.18.M2.A.05-06</t>
  </si>
  <si>
    <t>UPB.18.M2.A.05-07</t>
  </si>
  <si>
    <t>UPB.18.M2.A.05-08</t>
  </si>
  <si>
    <t>UPB.18.M2.L.05-84</t>
  </si>
  <si>
    <t xml:space="preserve">UPB.18.M2.L.05-85 </t>
  </si>
  <si>
    <t>UPB.18.M2.L.05-93</t>
  </si>
  <si>
    <t>UPB.18.M3.O.05-01</t>
  </si>
  <si>
    <t>UPB.18.M3.O.05-02</t>
  </si>
  <si>
    <t>UPB.18.M3.O.05-03</t>
  </si>
  <si>
    <t>UPB.18.M3.A.05-01</t>
  </si>
  <si>
    <t>UPB.18.M3.A.05-02</t>
  </si>
  <si>
    <t>UPB.18.M3.A.05-03</t>
  </si>
  <si>
    <t>UPB.18.M3.A.05-04</t>
  </si>
  <si>
    <t>UPB.18.M3.L.05-81</t>
  </si>
  <si>
    <t>UPB.18.M3.L.05-82</t>
  </si>
  <si>
    <t>UPB.18.M3.L.05-943</t>
  </si>
  <si>
    <t>UPB.18.M4.O.05-05</t>
  </si>
  <si>
    <t>UPB.18.M4.O.05-06</t>
  </si>
  <si>
    <t>UPB.18.M4.O.05-07</t>
  </si>
  <si>
    <t>UPB.18.M4.O.05-08</t>
  </si>
  <si>
    <t>UPB.18.M4.A.05-05</t>
  </si>
  <si>
    <t>UPB.18.M4.A.05-06</t>
  </si>
  <si>
    <t>UPB.18.M4.A.05-07</t>
  </si>
  <si>
    <t>UPB.18.M4.A.05-08</t>
  </si>
  <si>
    <t>UPB.18.M4.L.05-83</t>
  </si>
  <si>
    <t>UPB.18.M4.L.05-84</t>
  </si>
  <si>
    <t>UPB.18.M4.L.05-95.2</t>
  </si>
  <si>
    <t>UPB.18.M4.L.05-96</t>
  </si>
  <si>
    <t>UPB.18.M4.O.05-09</t>
  </si>
  <si>
    <t>42 ore</t>
  </si>
  <si>
    <t xml:space="preserve">Turism, drumeţii </t>
  </si>
  <si>
    <t xml:space="preserve">Beach volei / Handbal pe nisip </t>
  </si>
  <si>
    <t>28 ore</t>
  </si>
  <si>
    <t>S'</t>
  </si>
  <si>
    <t>Aplicaţii practice în activitatea sportivă şcolară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</si>
</sst>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54D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1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/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/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1" fillId="5" borderId="29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/>
    <xf numFmtId="0" fontId="0" fillId="0" borderId="6" xfId="0" applyFont="1" applyBorder="1" applyAlignment="1">
      <alignment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top"/>
      <protection locked="0"/>
    </xf>
    <xf numFmtId="0" fontId="0" fillId="0" borderId="1" xfId="0" applyFont="1" applyBorder="1" applyProtection="1">
      <protection locked="0"/>
    </xf>
    <xf numFmtId="0" fontId="1" fillId="5" borderId="29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  <protection locked="0"/>
    </xf>
    <xf numFmtId="0" fontId="0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4" xfId="0" applyBorder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F1ED4C29-A1A8-481B-97CB-BB6785421270}"/>
  </cellStyles>
  <dxfs count="64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CD54DA"/>
      <color rgb="FF00FF99"/>
      <color rgb="FFFF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1009758</xdr:colOff>
      <xdr:row>0</xdr:row>
      <xdr:rowOff>819258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7619</xdr:colOff>
      <xdr:row>0</xdr:row>
      <xdr:rowOff>0</xdr:rowOff>
    </xdr:from>
    <xdr:to>
      <xdr:col>11</xdr:col>
      <xdr:colOff>206828</xdr:colOff>
      <xdr:row>1</xdr:row>
      <xdr:rowOff>0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105" y="0"/>
          <a:ext cx="950323" cy="88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76200</xdr:rowOff>
    </xdr:from>
    <xdr:to>
      <xdr:col>1</xdr:col>
      <xdr:colOff>990708</xdr:colOff>
      <xdr:row>0</xdr:row>
      <xdr:rowOff>847833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0</xdr:colOff>
      <xdr:row>1</xdr:row>
      <xdr:rowOff>10886</xdr:rowOff>
    </xdr:to>
    <xdr:pic>
      <xdr:nvPicPr>
        <xdr:cNvPr id="3" name="Imagine 2" descr="O imagine care conține text, emblemă, Marcă comercială, vas ceramic&#10;&#10;Conținutul generat de inteligența artificială poate fi incorect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0486" y="0"/>
          <a:ext cx="1001485" cy="89262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9</xdr:col>
      <xdr:colOff>704851</xdr:colOff>
      <xdr:row>0</xdr:row>
      <xdr:rowOff>0</xdr:rowOff>
    </xdr:from>
    <xdr:to>
      <xdr:col>12</xdr:col>
      <xdr:colOff>19051</xdr:colOff>
      <xdr:row>0</xdr:row>
      <xdr:rowOff>876300</xdr:rowOff>
    </xdr:to>
    <xdr:pic>
      <xdr:nvPicPr>
        <xdr:cNvPr id="3" name="Imagine 2" descr="O imagine care conține text, emblemă, Marcă comercială, vas ceramic&#10;&#10;Conținutul generat de inteligența artificială poate fi incorect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6" y="0"/>
          <a:ext cx="1066800" cy="876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1028808</xdr:colOff>
      <xdr:row>0</xdr:row>
      <xdr:rowOff>838308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0</xdr:row>
      <xdr:rowOff>0</xdr:rowOff>
    </xdr:from>
    <xdr:to>
      <xdr:col>12</xdr:col>
      <xdr:colOff>10886</xdr:colOff>
      <xdr:row>0</xdr:row>
      <xdr:rowOff>859699</xdr:rowOff>
    </xdr:to>
    <xdr:pic>
      <xdr:nvPicPr>
        <xdr:cNvPr id="3" name="Imagine 2" descr="O imagine care conține text, emblemă, Marcă comercială, vas ceramic&#10;&#10;Conținutul generat de inteligența artificială poate fi incorect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111" y="0"/>
          <a:ext cx="964746" cy="8596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238125</xdr:colOff>
      <xdr:row>0</xdr:row>
      <xdr:rowOff>66675</xdr:rowOff>
    </xdr:from>
    <xdr:to>
      <xdr:col>1</xdr:col>
      <xdr:colOff>1009758</xdr:colOff>
      <xdr:row>0</xdr:row>
      <xdr:rowOff>838308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F91B2F-9C88-4CBB-BAFE-56F71B24D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" y="66675"/>
          <a:ext cx="771633" cy="771633"/>
        </a:xfrm>
        <a:prstGeom prst="rect">
          <a:avLst/>
        </a:prstGeom>
      </xdr:spPr>
    </xdr:pic>
    <xdr:clientData/>
  </xdr:twoCellAnchor>
  <xdr:twoCellAnchor editAs="oneCell">
    <xdr:from>
      <xdr:col>9</xdr:col>
      <xdr:colOff>704851</xdr:colOff>
      <xdr:row>0</xdr:row>
      <xdr:rowOff>0</xdr:rowOff>
    </xdr:from>
    <xdr:to>
      <xdr:col>12</xdr:col>
      <xdr:colOff>19051</xdr:colOff>
      <xdr:row>0</xdr:row>
      <xdr:rowOff>876300</xdr:rowOff>
    </xdr:to>
    <xdr:pic>
      <xdr:nvPicPr>
        <xdr:cNvPr id="5" name="Imagine 2" descr="O imagine care conține text, emblemă, Marcă comercială, vas ceramic&#10;&#10;Conținutul generat de inteligența artificială poate fi incorect.">
          <a:extLst>
            <a:ext uri="{FF2B5EF4-FFF2-40B4-BE49-F238E27FC236}">
              <a16:creationId xmlns:a16="http://schemas.microsoft.com/office/drawing/2014/main" id="{9C04EFCF-2C8C-47F1-A29F-E9D9D8817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1" y="0"/>
          <a:ext cx="1074420" cy="876300"/>
        </a:xfrm>
        <a:prstGeom prst="rect">
          <a:avLst/>
        </a:prstGeom>
        <a:noFill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BE32-8DF2-44C3-A713-418DBA80BDDC}">
  <dimension ref="A1:T55"/>
  <sheetViews>
    <sheetView topLeftCell="A7" zoomScaleNormal="100" zoomScaleSheetLayoutView="100" workbookViewId="0">
      <selection activeCell="R17" sqref="R17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9.332031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95" t="s">
        <v>0</v>
      </c>
      <c r="E1" s="95"/>
      <c r="F1" s="95"/>
      <c r="G1" s="95"/>
      <c r="H1" s="95"/>
      <c r="I1" s="2"/>
      <c r="J1" s="5"/>
      <c r="K1" s="94" t="e" vm="1">
        <v>#VALUE!</v>
      </c>
      <c r="L1" s="94"/>
      <c r="P1" s="38"/>
      <c r="Q1" s="38"/>
      <c r="R1" s="38"/>
      <c r="S1" s="38"/>
      <c r="T1" s="38"/>
    </row>
    <row r="2" spans="1:20" x14ac:dyDescent="0.3">
      <c r="B2" s="84"/>
      <c r="C2" s="84"/>
      <c r="D2" s="93" t="s">
        <v>1</v>
      </c>
      <c r="E2" s="93"/>
      <c r="F2" s="93"/>
      <c r="G2" s="93"/>
      <c r="H2" s="93"/>
      <c r="J2" s="8"/>
      <c r="K2" s="8" t="s">
        <v>2</v>
      </c>
      <c r="L2" s="84" t="s">
        <v>3</v>
      </c>
      <c r="M2" s="84"/>
      <c r="P2" s="39"/>
      <c r="Q2" s="39"/>
      <c r="R2" s="39"/>
      <c r="S2" s="39"/>
      <c r="T2" s="39"/>
    </row>
    <row r="3" spans="1:20" x14ac:dyDescent="0.3">
      <c r="B3" s="7" t="s">
        <v>4</v>
      </c>
      <c r="C3" s="84" t="s">
        <v>58</v>
      </c>
      <c r="D3" s="84"/>
      <c r="E3" s="84"/>
      <c r="F3" s="84"/>
      <c r="G3" s="84"/>
      <c r="J3" s="8"/>
      <c r="K3" s="8" t="s">
        <v>5</v>
      </c>
      <c r="L3" s="84" t="s">
        <v>6</v>
      </c>
      <c r="M3" s="84"/>
      <c r="Q3" s="39"/>
      <c r="R3" s="39"/>
      <c r="S3" s="39"/>
      <c r="T3" s="39"/>
    </row>
    <row r="4" spans="1:20" x14ac:dyDescent="0.3">
      <c r="B4" s="7" t="s">
        <v>7</v>
      </c>
      <c r="C4" s="84" t="s">
        <v>59</v>
      </c>
      <c r="D4" s="84"/>
      <c r="E4" s="84"/>
      <c r="F4" s="84"/>
      <c r="G4" s="84"/>
      <c r="J4" s="8"/>
      <c r="K4" s="8" t="s">
        <v>8</v>
      </c>
      <c r="L4" s="84" t="s">
        <v>6</v>
      </c>
      <c r="M4" s="84"/>
      <c r="Q4" s="39"/>
      <c r="R4" s="39"/>
      <c r="S4" s="39"/>
      <c r="T4" s="39"/>
    </row>
    <row r="5" spans="1:20" s="24" customFormat="1" ht="15" thickBot="1" x14ac:dyDescent="0.25">
      <c r="A5" s="21"/>
      <c r="B5" s="22"/>
      <c r="C5" s="23"/>
      <c r="D5" s="23"/>
      <c r="E5" s="23"/>
      <c r="F5" s="23"/>
      <c r="G5" s="23"/>
      <c r="J5" s="25"/>
      <c r="K5" s="26"/>
      <c r="L5" s="23"/>
      <c r="Q5" s="39"/>
      <c r="R5" s="39"/>
      <c r="S5" s="39"/>
      <c r="T5" s="39"/>
    </row>
    <row r="6" spans="1:20" s="1" customFormat="1" x14ac:dyDescent="0.3">
      <c r="A6" s="103" t="s">
        <v>9</v>
      </c>
      <c r="B6" s="99" t="s">
        <v>10</v>
      </c>
      <c r="C6" s="99" t="s">
        <v>11</v>
      </c>
      <c r="D6" s="99" t="s">
        <v>12</v>
      </c>
      <c r="E6" s="101" t="s">
        <v>13</v>
      </c>
      <c r="F6" s="85" t="s">
        <v>14</v>
      </c>
      <c r="G6" s="86"/>
      <c r="H6" s="86"/>
      <c r="I6" s="86"/>
      <c r="J6" s="99" t="s">
        <v>15</v>
      </c>
      <c r="K6" s="99"/>
      <c r="L6" s="99" t="s">
        <v>16</v>
      </c>
      <c r="M6" s="105"/>
      <c r="P6" s="39"/>
      <c r="Q6" s="39"/>
      <c r="R6" s="39"/>
      <c r="S6" s="39"/>
      <c r="T6" s="39"/>
    </row>
    <row r="7" spans="1:20" ht="29.4" thickBot="1" x14ac:dyDescent="0.35">
      <c r="A7" s="104"/>
      <c r="B7" s="100"/>
      <c r="C7" s="100"/>
      <c r="D7" s="100"/>
      <c r="E7" s="102"/>
      <c r="F7" s="10" t="s">
        <v>17</v>
      </c>
      <c r="G7" s="10" t="s">
        <v>18</v>
      </c>
      <c r="H7" s="10" t="s">
        <v>19</v>
      </c>
      <c r="I7" s="10" t="s">
        <v>55</v>
      </c>
      <c r="J7" s="45" t="s">
        <v>20</v>
      </c>
      <c r="K7" s="45" t="s">
        <v>21</v>
      </c>
      <c r="L7" s="100"/>
      <c r="M7" s="106"/>
      <c r="P7" s="39"/>
      <c r="Q7" s="39"/>
      <c r="R7" s="39"/>
      <c r="S7" s="39"/>
      <c r="T7" s="39"/>
    </row>
    <row r="8" spans="1:20" ht="15" thickBot="1" x14ac:dyDescent="0.35">
      <c r="A8" s="96" t="s">
        <v>22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P8" s="39"/>
      <c r="Q8" s="39"/>
      <c r="R8" s="39"/>
      <c r="S8" s="39"/>
      <c r="T8" s="39"/>
    </row>
    <row r="9" spans="1:20" x14ac:dyDescent="0.3">
      <c r="A9" s="188">
        <v>1</v>
      </c>
      <c r="B9" s="146" t="s">
        <v>89</v>
      </c>
      <c r="C9" s="146" t="s">
        <v>56</v>
      </c>
      <c r="D9" s="148" t="s">
        <v>23</v>
      </c>
      <c r="E9" s="133">
        <v>6</v>
      </c>
      <c r="F9" s="133">
        <v>1</v>
      </c>
      <c r="G9" s="133"/>
      <c r="H9" s="133">
        <v>2</v>
      </c>
      <c r="I9" s="133"/>
      <c r="J9" s="133">
        <f>SUM(F9:I9)*14</f>
        <v>42</v>
      </c>
      <c r="K9" s="133">
        <f>E9*25-J9</f>
        <v>108</v>
      </c>
      <c r="L9" s="134" t="s">
        <v>24</v>
      </c>
      <c r="M9" s="135"/>
      <c r="P9" s="39"/>
      <c r="Q9" s="39"/>
      <c r="R9" s="39"/>
      <c r="S9" s="39"/>
      <c r="T9" s="39"/>
    </row>
    <row r="10" spans="1:20" x14ac:dyDescent="0.3">
      <c r="A10" s="189">
        <v>2</v>
      </c>
      <c r="B10" s="137" t="s">
        <v>102</v>
      </c>
      <c r="C10" s="144" t="s">
        <v>57</v>
      </c>
      <c r="D10" s="145" t="s">
        <v>23</v>
      </c>
      <c r="E10" s="138">
        <v>6</v>
      </c>
      <c r="F10" s="138">
        <v>2</v>
      </c>
      <c r="G10" s="138"/>
      <c r="H10" s="138">
        <v>1</v>
      </c>
      <c r="I10" s="138"/>
      <c r="J10" s="138">
        <f>SUM(F10:I10)*14</f>
        <v>42</v>
      </c>
      <c r="K10" s="138">
        <f>E10*25-J10</f>
        <v>108</v>
      </c>
      <c r="L10" s="139" t="s">
        <v>24</v>
      </c>
      <c r="M10" s="140"/>
      <c r="P10" s="39"/>
      <c r="Q10" s="39"/>
      <c r="R10" s="39"/>
      <c r="S10" s="39"/>
      <c r="T10" s="39"/>
    </row>
    <row r="11" spans="1:20" x14ac:dyDescent="0.3">
      <c r="A11" s="189">
        <v>3</v>
      </c>
      <c r="B11" s="137" t="s">
        <v>103</v>
      </c>
      <c r="C11" s="144" t="s">
        <v>90</v>
      </c>
      <c r="D11" s="145" t="s">
        <v>17</v>
      </c>
      <c r="E11" s="138">
        <v>4</v>
      </c>
      <c r="F11" s="138">
        <v>1</v>
      </c>
      <c r="G11" s="138"/>
      <c r="H11" s="138"/>
      <c r="I11" s="138"/>
      <c r="J11" s="138">
        <f>SUM(F11:I11)*14</f>
        <v>14</v>
      </c>
      <c r="K11" s="138">
        <f>E11*25-J11</f>
        <v>86</v>
      </c>
      <c r="L11" s="139" t="s">
        <v>24</v>
      </c>
      <c r="M11" s="140"/>
      <c r="P11" s="39"/>
      <c r="Q11" s="39"/>
      <c r="R11" s="39"/>
      <c r="S11" s="39"/>
      <c r="T11" s="39"/>
    </row>
    <row r="12" spans="1:20" ht="15" thickBot="1" x14ac:dyDescent="0.35">
      <c r="A12" s="191">
        <v>4</v>
      </c>
      <c r="B12" s="150" t="s">
        <v>104</v>
      </c>
      <c r="C12" s="150" t="s">
        <v>160</v>
      </c>
      <c r="D12" s="199" t="s">
        <v>159</v>
      </c>
      <c r="E12" s="152">
        <v>2</v>
      </c>
      <c r="F12" s="152"/>
      <c r="G12" s="152"/>
      <c r="H12" s="152"/>
      <c r="I12" s="152"/>
      <c r="J12" s="153" t="s">
        <v>158</v>
      </c>
      <c r="K12" s="153"/>
      <c r="L12" s="153" t="s">
        <v>26</v>
      </c>
      <c r="M12" s="154"/>
      <c r="P12" s="39"/>
      <c r="Q12" s="39"/>
      <c r="R12" s="39"/>
      <c r="S12" s="39"/>
      <c r="T12" s="39"/>
    </row>
    <row r="13" spans="1:20" ht="15" thickBot="1" x14ac:dyDescent="0.35">
      <c r="A13" s="155" t="s">
        <v>25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  <c r="O13" s="39"/>
      <c r="P13" s="39"/>
      <c r="Q13" s="39"/>
      <c r="R13" s="39"/>
      <c r="S13" s="39"/>
    </row>
    <row r="14" spans="1:20" x14ac:dyDescent="0.3">
      <c r="A14" s="132">
        <v>5</v>
      </c>
      <c r="B14" s="162" t="s">
        <v>105</v>
      </c>
      <c r="C14" s="146" t="s">
        <v>60</v>
      </c>
      <c r="D14" s="159" t="s">
        <v>18</v>
      </c>
      <c r="E14" s="134">
        <v>6</v>
      </c>
      <c r="F14" s="134">
        <v>2</v>
      </c>
      <c r="G14" s="134">
        <v>2</v>
      </c>
      <c r="H14" s="134"/>
      <c r="I14" s="134"/>
      <c r="J14" s="134">
        <f>SUM(F14:I15)*14</f>
        <v>56</v>
      </c>
      <c r="K14" s="134">
        <f>25*E14-J14</f>
        <v>94</v>
      </c>
      <c r="L14" s="134" t="s">
        <v>24</v>
      </c>
      <c r="M14" s="135"/>
      <c r="P14" s="39"/>
      <c r="Q14" s="39"/>
      <c r="R14" s="39"/>
      <c r="S14" s="39"/>
      <c r="T14" s="39"/>
    </row>
    <row r="15" spans="1:20" ht="16.2" customHeight="1" x14ac:dyDescent="0.3">
      <c r="A15" s="136">
        <v>6</v>
      </c>
      <c r="B15" s="163" t="s">
        <v>106</v>
      </c>
      <c r="C15" s="144" t="s">
        <v>61</v>
      </c>
      <c r="D15" s="158"/>
      <c r="E15" s="139"/>
      <c r="F15" s="139"/>
      <c r="G15" s="139"/>
      <c r="H15" s="139"/>
      <c r="I15" s="139"/>
      <c r="J15" s="139"/>
      <c r="K15" s="139"/>
      <c r="L15" s="139"/>
      <c r="M15" s="140"/>
      <c r="P15" s="39"/>
      <c r="Q15" s="39"/>
      <c r="R15" s="39"/>
      <c r="S15" s="39"/>
      <c r="T15" s="39"/>
    </row>
    <row r="16" spans="1:20" x14ac:dyDescent="0.3">
      <c r="A16" s="136">
        <v>7</v>
      </c>
      <c r="B16" s="163" t="s">
        <v>107</v>
      </c>
      <c r="C16" s="137" t="s">
        <v>62</v>
      </c>
      <c r="D16" s="158" t="s">
        <v>18</v>
      </c>
      <c r="E16" s="139">
        <v>6</v>
      </c>
      <c r="F16" s="139">
        <v>1</v>
      </c>
      <c r="G16" s="139">
        <v>2</v>
      </c>
      <c r="H16" s="139"/>
      <c r="I16" s="139"/>
      <c r="J16" s="139">
        <f>SUM(F16:I17)*14</f>
        <v>42</v>
      </c>
      <c r="K16" s="139">
        <f>25*E16-J16</f>
        <v>108</v>
      </c>
      <c r="L16" s="139" t="s">
        <v>24</v>
      </c>
      <c r="M16" s="140"/>
      <c r="P16" s="39"/>
      <c r="Q16" s="39"/>
      <c r="R16" s="39"/>
      <c r="S16" s="39"/>
      <c r="T16" s="39"/>
    </row>
    <row r="17" spans="1:20" ht="15" thickBot="1" x14ac:dyDescent="0.35">
      <c r="A17" s="149">
        <v>8</v>
      </c>
      <c r="B17" s="164" t="s">
        <v>108</v>
      </c>
      <c r="C17" s="160" t="s">
        <v>63</v>
      </c>
      <c r="D17" s="161"/>
      <c r="E17" s="153"/>
      <c r="F17" s="153"/>
      <c r="G17" s="153"/>
      <c r="H17" s="153"/>
      <c r="I17" s="153"/>
      <c r="J17" s="153"/>
      <c r="K17" s="153"/>
      <c r="L17" s="153"/>
      <c r="M17" s="154"/>
      <c r="P17" s="39"/>
      <c r="Q17" s="39"/>
      <c r="R17" s="39"/>
      <c r="S17" s="39"/>
      <c r="T17" s="39"/>
    </row>
    <row r="18" spans="1:20" x14ac:dyDescent="0.3">
      <c r="A18" s="192" t="s">
        <v>27</v>
      </c>
      <c r="B18" s="193"/>
      <c r="C18" s="193"/>
      <c r="D18" s="47" t="s">
        <v>28</v>
      </c>
      <c r="E18" s="119">
        <f t="shared" ref="E18:K18" si="0">SUM(E9:E17)</f>
        <v>30</v>
      </c>
      <c r="F18" s="48">
        <f t="shared" si="0"/>
        <v>7</v>
      </c>
      <c r="G18" s="49">
        <f t="shared" si="0"/>
        <v>4</v>
      </c>
      <c r="H18" s="49">
        <f t="shared" si="0"/>
        <v>3</v>
      </c>
      <c r="I18" s="49">
        <f t="shared" si="0"/>
        <v>0</v>
      </c>
      <c r="J18" s="120">
        <f t="shared" si="0"/>
        <v>196</v>
      </c>
      <c r="K18" s="120">
        <f t="shared" si="0"/>
        <v>504</v>
      </c>
      <c r="L18" s="49" t="s">
        <v>29</v>
      </c>
      <c r="M18" s="50" t="s">
        <v>30</v>
      </c>
      <c r="P18" s="39"/>
      <c r="Q18" s="39"/>
      <c r="R18" s="39"/>
      <c r="S18" s="39"/>
      <c r="T18" s="39"/>
    </row>
    <row r="19" spans="1:20" ht="15" thickBot="1" x14ac:dyDescent="0.35">
      <c r="A19" s="66"/>
      <c r="B19" s="67"/>
      <c r="C19" s="67"/>
      <c r="D19" s="14" t="s">
        <v>31</v>
      </c>
      <c r="E19" s="82"/>
      <c r="F19" s="42">
        <f>COUNT(F9:F17)</f>
        <v>5</v>
      </c>
      <c r="G19" s="15">
        <f>COUNT(G9:G17)</f>
        <v>2</v>
      </c>
      <c r="H19" s="15">
        <f>COUNT(H9:H17)</f>
        <v>2</v>
      </c>
      <c r="I19" s="15">
        <f>COUNT(I9:I17)</f>
        <v>0</v>
      </c>
      <c r="J19" s="79"/>
      <c r="K19" s="79"/>
      <c r="L19" s="16">
        <f>COUNTIF(L9:M17,"=E")</f>
        <v>5</v>
      </c>
      <c r="M19" s="17">
        <f>COUNTIF(L9:M17,"=V")+COUNTIF(L9:M17,"=C")</f>
        <v>1</v>
      </c>
      <c r="P19" s="39"/>
      <c r="Q19" s="39"/>
      <c r="R19" s="39"/>
      <c r="S19" s="39"/>
      <c r="T19" s="39"/>
    </row>
    <row r="20" spans="1:20" x14ac:dyDescent="0.3">
      <c r="A20" s="197" t="s">
        <v>32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98"/>
      <c r="P20" s="39"/>
      <c r="Q20" s="12"/>
      <c r="R20" s="39"/>
      <c r="S20" s="39"/>
      <c r="T20" s="39"/>
    </row>
    <row r="21" spans="1:20" x14ac:dyDescent="0.3">
      <c r="A21" s="143">
        <v>9</v>
      </c>
      <c r="B21" s="163" t="s">
        <v>109</v>
      </c>
      <c r="C21" s="194" t="s">
        <v>64</v>
      </c>
      <c r="D21" s="195" t="s">
        <v>17</v>
      </c>
      <c r="E21" s="145">
        <v>4</v>
      </c>
      <c r="F21" s="145">
        <v>1</v>
      </c>
      <c r="G21" s="145">
        <v>1</v>
      </c>
      <c r="H21" s="145"/>
      <c r="I21" s="145"/>
      <c r="J21" s="138">
        <f>SUM(F21:I21)*14</f>
        <v>28</v>
      </c>
      <c r="K21" s="138">
        <f>E21*25-J21</f>
        <v>72</v>
      </c>
      <c r="L21" s="139" t="s">
        <v>24</v>
      </c>
      <c r="M21" s="139"/>
      <c r="P21" s="39"/>
      <c r="Q21" s="12"/>
      <c r="R21" s="40"/>
      <c r="S21" s="40"/>
      <c r="T21" s="40"/>
    </row>
    <row r="22" spans="1:20" x14ac:dyDescent="0.3">
      <c r="A22" s="143">
        <v>10</v>
      </c>
      <c r="B22" s="163" t="s">
        <v>110</v>
      </c>
      <c r="C22" s="196" t="s">
        <v>65</v>
      </c>
      <c r="D22" s="195" t="s">
        <v>17</v>
      </c>
      <c r="E22" s="145">
        <v>4</v>
      </c>
      <c r="F22" s="145">
        <v>1</v>
      </c>
      <c r="G22" s="145">
        <v>1</v>
      </c>
      <c r="H22" s="145"/>
      <c r="I22" s="145"/>
      <c r="J22" s="138">
        <f t="shared" ref="J22:J24" si="1">SUM(F22:I22)*14</f>
        <v>28</v>
      </c>
      <c r="K22" s="138">
        <f t="shared" ref="K22:K24" si="2">E22*25-J22</f>
        <v>72</v>
      </c>
      <c r="L22" s="139" t="s">
        <v>24</v>
      </c>
      <c r="M22" s="139"/>
      <c r="P22" s="39"/>
      <c r="Q22" s="12"/>
      <c r="R22" s="40"/>
      <c r="S22" s="40"/>
      <c r="T22" s="40"/>
    </row>
    <row r="23" spans="1:20" x14ac:dyDescent="0.3">
      <c r="A23" s="143">
        <v>11</v>
      </c>
      <c r="B23" s="163" t="s">
        <v>111</v>
      </c>
      <c r="C23" s="194" t="s">
        <v>66</v>
      </c>
      <c r="D23" s="195" t="s">
        <v>17</v>
      </c>
      <c r="E23" s="145">
        <v>4</v>
      </c>
      <c r="F23" s="145">
        <v>1</v>
      </c>
      <c r="G23" s="145">
        <v>1</v>
      </c>
      <c r="H23" s="145"/>
      <c r="I23" s="145"/>
      <c r="J23" s="138">
        <f t="shared" si="1"/>
        <v>28</v>
      </c>
      <c r="K23" s="138">
        <f t="shared" si="2"/>
        <v>72</v>
      </c>
      <c r="L23" s="139" t="s">
        <v>24</v>
      </c>
      <c r="M23" s="139"/>
      <c r="P23" s="39"/>
      <c r="Q23" s="12"/>
      <c r="R23" s="40"/>
      <c r="S23" s="40"/>
      <c r="T23" s="40"/>
    </row>
    <row r="24" spans="1:20" x14ac:dyDescent="0.3">
      <c r="A24" s="143">
        <v>12</v>
      </c>
      <c r="B24" s="163" t="s">
        <v>112</v>
      </c>
      <c r="C24" s="196" t="s">
        <v>46</v>
      </c>
      <c r="D24" s="195" t="s">
        <v>17</v>
      </c>
      <c r="E24" s="145">
        <v>5</v>
      </c>
      <c r="F24" s="145">
        <v>2</v>
      </c>
      <c r="G24" s="145">
        <v>1</v>
      </c>
      <c r="H24" s="145"/>
      <c r="I24" s="145"/>
      <c r="J24" s="138">
        <f t="shared" si="1"/>
        <v>42</v>
      </c>
      <c r="K24" s="138">
        <f t="shared" si="2"/>
        <v>83</v>
      </c>
      <c r="L24" s="139" t="s">
        <v>24</v>
      </c>
      <c r="M24" s="139"/>
      <c r="P24" s="39"/>
      <c r="Q24" s="12"/>
      <c r="R24" s="40"/>
      <c r="S24" s="40"/>
      <c r="T24" s="40"/>
    </row>
    <row r="25" spans="1:20" x14ac:dyDescent="0.3">
      <c r="A25" s="143">
        <v>13</v>
      </c>
      <c r="B25" s="163" t="s">
        <v>113</v>
      </c>
      <c r="C25" s="144" t="s">
        <v>33</v>
      </c>
      <c r="D25" s="145" t="s">
        <v>17</v>
      </c>
      <c r="E25" s="138">
        <v>5</v>
      </c>
      <c r="F25" s="138">
        <v>2</v>
      </c>
      <c r="G25" s="138">
        <v>1</v>
      </c>
      <c r="H25" s="138"/>
      <c r="I25" s="138"/>
      <c r="J25" s="138">
        <f>SUM(F25:I25)*14</f>
        <v>42</v>
      </c>
      <c r="K25" s="138">
        <f>E25*25-J25</f>
        <v>83</v>
      </c>
      <c r="L25" s="139" t="s">
        <v>24</v>
      </c>
      <c r="M25" s="139"/>
      <c r="P25" s="39"/>
      <c r="Q25" s="12"/>
      <c r="R25" s="40"/>
      <c r="S25" s="40"/>
      <c r="T25" s="40"/>
    </row>
    <row r="26" spans="1:20" ht="15" thickBo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0"/>
      <c r="Q26" s="12"/>
      <c r="R26" s="19"/>
      <c r="S26" s="19"/>
      <c r="T26" s="19"/>
    </row>
    <row r="27" spans="1:20" x14ac:dyDescent="0.3">
      <c r="B27" s="69" t="s">
        <v>34</v>
      </c>
      <c r="C27" s="31" t="s">
        <v>35</v>
      </c>
      <c r="D27" s="72">
        <f>SUM(F9:I13)</f>
        <v>7</v>
      </c>
      <c r="E27" s="73"/>
      <c r="F27" s="73"/>
      <c r="G27" s="73"/>
      <c r="H27" s="73"/>
      <c r="I27" s="73"/>
      <c r="J27" s="73"/>
      <c r="K27" s="73"/>
      <c r="L27" s="73"/>
      <c r="M27" s="74"/>
      <c r="P27" s="20"/>
      <c r="Q27" s="12"/>
      <c r="R27" s="19"/>
      <c r="S27" s="19"/>
      <c r="T27" s="19"/>
    </row>
    <row r="28" spans="1:20" x14ac:dyDescent="0.3">
      <c r="B28" s="70"/>
      <c r="C28" s="32" t="s">
        <v>36</v>
      </c>
      <c r="D28" s="75">
        <f>SUM(F14:I17)</f>
        <v>7</v>
      </c>
      <c r="E28" s="76"/>
      <c r="F28" s="76"/>
      <c r="G28" s="76"/>
      <c r="H28" s="76"/>
      <c r="I28" s="76"/>
      <c r="J28" s="76"/>
      <c r="K28" s="76"/>
      <c r="L28" s="76"/>
      <c r="M28" s="77"/>
      <c r="P28" s="20"/>
      <c r="Q28" s="12"/>
      <c r="R28" s="19"/>
      <c r="S28" s="19"/>
      <c r="T28" s="19"/>
    </row>
    <row r="29" spans="1:20" ht="15" thickBot="1" x14ac:dyDescent="0.35">
      <c r="B29" s="71"/>
      <c r="C29" s="33" t="s">
        <v>37</v>
      </c>
      <c r="D29" s="78">
        <f>SUM(F21:I25)</f>
        <v>12</v>
      </c>
      <c r="E29" s="79"/>
      <c r="F29" s="79"/>
      <c r="G29" s="79"/>
      <c r="H29" s="79"/>
      <c r="I29" s="79"/>
      <c r="J29" s="79"/>
      <c r="K29" s="79"/>
      <c r="L29" s="79"/>
      <c r="M29" s="80"/>
      <c r="P29" s="20"/>
      <c r="Q29" s="12"/>
      <c r="R29" s="19"/>
      <c r="S29" s="19"/>
      <c r="T29" s="19"/>
    </row>
    <row r="30" spans="1:20" s="24" customFormat="1" ht="10.199999999999999" x14ac:dyDescent="0.2">
      <c r="A30" s="2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P30" s="28"/>
      <c r="Q30" s="29"/>
      <c r="R30" s="30"/>
      <c r="S30" s="30"/>
      <c r="T30" s="30"/>
    </row>
    <row r="31" spans="1:20" x14ac:dyDescent="0.3">
      <c r="B31" s="4" t="s">
        <v>38</v>
      </c>
      <c r="C31" s="9"/>
      <c r="D31" s="1"/>
      <c r="E31" s="93" t="s">
        <v>39</v>
      </c>
      <c r="F31" s="93"/>
      <c r="G31" s="4"/>
      <c r="H31" s="1"/>
      <c r="I31" s="1"/>
      <c r="J31" s="92" t="s">
        <v>40</v>
      </c>
      <c r="K31" s="92"/>
      <c r="L31" s="92"/>
      <c r="M31" s="92"/>
      <c r="P31" s="13"/>
      <c r="Q31" s="12"/>
      <c r="R31" s="90"/>
      <c r="S31" s="90"/>
      <c r="T31" s="90"/>
    </row>
    <row r="32" spans="1:20" x14ac:dyDescent="0.3">
      <c r="B32" s="68" t="s">
        <v>41</v>
      </c>
      <c r="C32" s="68"/>
      <c r="D32" s="89" t="s">
        <v>42</v>
      </c>
      <c r="E32" s="89"/>
      <c r="F32" s="89"/>
      <c r="G32" s="89"/>
      <c r="H32" s="89"/>
      <c r="I32" s="89"/>
      <c r="J32" s="83" t="s">
        <v>42</v>
      </c>
      <c r="K32" s="83"/>
      <c r="L32" s="83"/>
      <c r="M32" s="83"/>
      <c r="P32" s="13"/>
      <c r="Q32" s="12"/>
      <c r="R32" s="13"/>
      <c r="S32" s="13"/>
      <c r="T32" s="13"/>
    </row>
    <row r="33" spans="1:20" x14ac:dyDescent="0.3">
      <c r="B33" s="1"/>
      <c r="C33" s="1"/>
      <c r="D33" s="1"/>
      <c r="E33" s="88" t="s">
        <v>114</v>
      </c>
      <c r="F33" s="88"/>
      <c r="G33" s="88"/>
      <c r="H33" s="88"/>
      <c r="I33" s="88"/>
      <c r="J33" s="1"/>
      <c r="K33" s="88" t="s">
        <v>115</v>
      </c>
      <c r="L33" s="88"/>
      <c r="M33" s="88"/>
      <c r="N33" s="88"/>
      <c r="P33" s="11"/>
      <c r="Q33" s="12"/>
      <c r="R33" s="13"/>
      <c r="S33" s="13"/>
      <c r="T33" s="13"/>
    </row>
    <row r="34" spans="1:20" x14ac:dyDescent="0.3">
      <c r="B34" s="1"/>
      <c r="C34" s="1"/>
      <c r="D34" s="1"/>
      <c r="E34" s="88"/>
      <c r="F34" s="88"/>
      <c r="G34" s="88"/>
      <c r="H34" s="88"/>
      <c r="I34" s="88"/>
      <c r="J34" s="1"/>
      <c r="K34" s="88"/>
      <c r="L34" s="88"/>
      <c r="M34" s="88"/>
      <c r="N34" s="88"/>
      <c r="P34" s="11"/>
      <c r="Q34" s="12"/>
      <c r="R34" s="13"/>
      <c r="S34" s="13"/>
      <c r="T34" s="13"/>
    </row>
    <row r="35" spans="1:20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20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0" x14ac:dyDescent="0.3">
      <c r="A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/>
    </row>
    <row r="38" spans="1:20" x14ac:dyDescent="0.3">
      <c r="A3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/>
    </row>
    <row r="39" spans="1:20" x14ac:dyDescent="0.3">
      <c r="A3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/>
    </row>
    <row r="40" spans="1:20" x14ac:dyDescent="0.3">
      <c r="A40"/>
      <c r="B40" s="1"/>
      <c r="C40" s="1"/>
      <c r="H40" s="4"/>
      <c r="I40" s="4"/>
      <c r="J40" s="1"/>
      <c r="K40" s="1"/>
      <c r="L40" s="1"/>
      <c r="M40"/>
    </row>
    <row r="41" spans="1:20" x14ac:dyDescent="0.3">
      <c r="A41"/>
      <c r="B41" s="1"/>
      <c r="C41" s="1"/>
      <c r="H41" s="4"/>
      <c r="I41" s="4"/>
      <c r="J41" s="1"/>
      <c r="K41" s="1"/>
      <c r="L41" s="1"/>
      <c r="M41"/>
    </row>
    <row r="42" spans="1:20" x14ac:dyDescent="0.3">
      <c r="A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/>
    </row>
    <row r="43" spans="1:20" x14ac:dyDescent="0.3">
      <c r="A4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/>
    </row>
    <row r="54" spans="1:13" x14ac:dyDescent="0.3">
      <c r="A54" s="87" t="s">
        <v>43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</row>
    <row r="55" spans="1:13" x14ac:dyDescent="0.3">
      <c r="A55" s="65" t="s">
        <v>44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</sheetData>
  <sheetProtection algorithmName="SHA-512" hashValue="uDRDEQHW8F4EcCXkyw3/ffmWhEAntdmeOzAKnO+4DJfI/0dnuwltR+8msDqqJAUukxc28Kw++g4iaZRHR2wGyQ==" saltValue="ygjhpTNWARKHwdNFRx+X5A==" spinCount="100000" sheet="1" formatCells="0" formatColumns="0" formatRows="0" insertColumns="0" insertRows="0" insertHyperlinks="0" deleteColumns="0" deleteRows="0" sort="0" autoFilter="0" pivotTables="0"/>
  <protectedRanges>
    <protectedRange sqref="C3:G4 D2 L2:M2 A9:C12 D32 A14:C17 K1:L1 E14:I17 J14:L16 M14:XFD17 A21:B25 J32 E9:XFD12 J21:K24" name="Editabil"/>
    <protectedRange sqref="D25 D14:D16 E21:E24 D9:D12" name="Editabil_3_4_3_1_1"/>
  </protectedRanges>
  <mergeCells count="66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L24:M24"/>
    <mergeCell ref="D32:I32"/>
    <mergeCell ref="E33:I34"/>
    <mergeCell ref="F16:F17"/>
    <mergeCell ref="R31:T31"/>
    <mergeCell ref="J31:M31"/>
    <mergeCell ref="K18:K19"/>
    <mergeCell ref="E31:F31"/>
    <mergeCell ref="D16:D17"/>
    <mergeCell ref="H16:H17"/>
    <mergeCell ref="I16:I17"/>
    <mergeCell ref="J16:J17"/>
    <mergeCell ref="L22:M22"/>
    <mergeCell ref="L23:M23"/>
    <mergeCell ref="E16:E17"/>
    <mergeCell ref="L16:M17"/>
    <mergeCell ref="J14:J15"/>
    <mergeCell ref="K14:K15"/>
    <mergeCell ref="K16:K17"/>
    <mergeCell ref="F14:F15"/>
    <mergeCell ref="G14:G15"/>
    <mergeCell ref="L14:M15"/>
    <mergeCell ref="E14:E15"/>
    <mergeCell ref="H14:H15"/>
    <mergeCell ref="L9:M9"/>
    <mergeCell ref="C3:G3"/>
    <mergeCell ref="L3:M3"/>
    <mergeCell ref="F6:I6"/>
    <mergeCell ref="I14:I15"/>
    <mergeCell ref="J12:K12"/>
    <mergeCell ref="L10:M10"/>
    <mergeCell ref="L11:M11"/>
    <mergeCell ref="L12:M12"/>
    <mergeCell ref="A13:M13"/>
    <mergeCell ref="D14:D15"/>
    <mergeCell ref="G16:G17"/>
    <mergeCell ref="A55:M55"/>
    <mergeCell ref="A18:C19"/>
    <mergeCell ref="B32:C32"/>
    <mergeCell ref="L21:M21"/>
    <mergeCell ref="B27:B29"/>
    <mergeCell ref="D27:M27"/>
    <mergeCell ref="D28:M28"/>
    <mergeCell ref="D29:M29"/>
    <mergeCell ref="A20:M20"/>
    <mergeCell ref="E18:E19"/>
    <mergeCell ref="J18:J19"/>
    <mergeCell ref="J32:M32"/>
    <mergeCell ref="L25:M25"/>
    <mergeCell ref="A54:M54"/>
    <mergeCell ref="K33:N34"/>
  </mergeCells>
  <conditionalFormatting sqref="D1:D8 D18:D20 D26:D43">
    <cfRule type="cellIs" dxfId="63" priority="58" stopIfTrue="1" operator="equal">
      <formula>"DS"</formula>
    </cfRule>
    <cfRule type="cellIs" dxfId="62" priority="62" operator="equal">
      <formula>"DA"</formula>
    </cfRule>
    <cfRule type="cellIs" dxfId="61" priority="64" operator="equal">
      <formula>"DC"</formula>
    </cfRule>
  </conditionalFormatting>
  <conditionalFormatting sqref="D9:D12 E21:E24 D25">
    <cfRule type="cellIs" dxfId="60" priority="5" operator="equal">
      <formula>"C'"</formula>
    </cfRule>
    <cfRule type="cellIs" dxfId="59" priority="6" operator="equal">
      <formula>"S"</formula>
    </cfRule>
    <cfRule type="cellIs" dxfId="58" priority="7" operator="equal">
      <formula>"C"</formula>
    </cfRule>
    <cfRule type="cellIs" dxfId="57" priority="8" operator="equal">
      <formula>"F"</formula>
    </cfRule>
  </conditionalFormatting>
  <conditionalFormatting sqref="D14 D16">
    <cfRule type="cellIs" dxfId="56" priority="1" operator="equal">
      <formula>"C'"</formula>
    </cfRule>
    <cfRule type="cellIs" dxfId="55" priority="2" operator="equal">
      <formula>"S"</formula>
    </cfRule>
    <cfRule type="cellIs" dxfId="54" priority="3" operator="equal">
      <formula>"C"</formula>
    </cfRule>
    <cfRule type="cellIs" dxfId="53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5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CD-7B21-4F7E-932C-50632605B570}">
  <dimension ref="A1:T52"/>
  <sheetViews>
    <sheetView topLeftCell="A4" zoomScaleNormal="100" zoomScaleSheetLayoutView="70" workbookViewId="0">
      <selection activeCell="O23" sqref="O23"/>
    </sheetView>
  </sheetViews>
  <sheetFormatPr defaultRowHeight="14.4" x14ac:dyDescent="0.3"/>
  <cols>
    <col min="1" max="1" width="4.6640625" style="6" customWidth="1"/>
    <col min="2" max="2" width="19.44140625" bestFit="1" customWidth="1"/>
    <col min="3" max="3" width="48.554687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  <col min="20" max="20" width="10.109375" customWidth="1"/>
  </cols>
  <sheetData>
    <row r="1" spans="1:20" ht="69.900000000000006" customHeight="1" x14ac:dyDescent="0.35">
      <c r="B1" s="3"/>
      <c r="C1" s="4"/>
      <c r="D1" s="95" t="str">
        <f>Sem_I!D1</f>
        <v>Plan de învățământ masterat</v>
      </c>
      <c r="E1" s="95"/>
      <c r="F1" s="95"/>
      <c r="G1" s="95"/>
      <c r="H1" s="95"/>
      <c r="I1" s="2"/>
      <c r="J1" s="5"/>
      <c r="K1" s="94" t="e" vm="2">
        <f>Sem_I!K1</f>
        <v>#VALUE!</v>
      </c>
      <c r="L1" s="94"/>
      <c r="P1" s="38"/>
      <c r="Q1" s="38"/>
      <c r="R1" s="38"/>
      <c r="S1" s="38"/>
      <c r="T1" s="38"/>
    </row>
    <row r="2" spans="1:20" x14ac:dyDescent="0.3">
      <c r="B2" s="84"/>
      <c r="C2" s="84"/>
      <c r="D2" s="93" t="str">
        <f>Sem_I!D2</f>
        <v>2025 - 2027</v>
      </c>
      <c r="E2" s="93"/>
      <c r="F2" s="93"/>
      <c r="G2" s="93"/>
      <c r="H2" s="93"/>
      <c r="J2" s="8"/>
      <c r="K2" s="8" t="s">
        <v>2</v>
      </c>
      <c r="L2" s="84" t="str">
        <f>Sem_I!L2</f>
        <v>2025 - 2026</v>
      </c>
      <c r="M2" s="84"/>
      <c r="R2" s="39"/>
      <c r="S2" s="39"/>
      <c r="T2" s="39"/>
    </row>
    <row r="3" spans="1:20" x14ac:dyDescent="0.3">
      <c r="B3" s="7" t="s">
        <v>4</v>
      </c>
      <c r="C3" s="84" t="str">
        <f>Sem_I!C3</f>
        <v>Știința Sportului și Educației Fizice</v>
      </c>
      <c r="D3" s="84"/>
      <c r="E3" s="84"/>
      <c r="F3" s="84"/>
      <c r="G3" s="84"/>
      <c r="J3" s="8"/>
      <c r="K3" s="8" t="s">
        <v>5</v>
      </c>
      <c r="L3" s="84" t="str">
        <f>Sem_I!L3</f>
        <v>I</v>
      </c>
      <c r="M3" s="84"/>
      <c r="R3" s="39"/>
      <c r="S3" s="39"/>
      <c r="T3" s="39"/>
    </row>
    <row r="4" spans="1:20" x14ac:dyDescent="0.3">
      <c r="B4" s="7" t="s">
        <v>7</v>
      </c>
      <c r="C4" s="84" t="str">
        <f>Sem_I!C4</f>
        <v>Activități motrice curriculare și extracurriculare</v>
      </c>
      <c r="D4" s="84"/>
      <c r="E4" s="84"/>
      <c r="F4" s="84"/>
      <c r="G4" s="84"/>
      <c r="J4" s="8"/>
      <c r="K4" s="8" t="s">
        <v>8</v>
      </c>
      <c r="L4" s="84" t="s">
        <v>45</v>
      </c>
      <c r="M4" s="84"/>
      <c r="R4" s="39"/>
      <c r="S4" s="39"/>
      <c r="T4" s="39"/>
    </row>
    <row r="5" spans="1:20" s="24" customFormat="1" ht="15" thickBot="1" x14ac:dyDescent="0.25">
      <c r="A5" s="21"/>
      <c r="B5" s="22"/>
      <c r="C5" s="23"/>
      <c r="D5" s="23"/>
      <c r="E5" s="23"/>
      <c r="F5" s="23"/>
      <c r="G5" s="23"/>
      <c r="J5" s="25"/>
      <c r="K5" s="26"/>
      <c r="L5" s="23"/>
      <c r="M5" s="21"/>
      <c r="P5" s="39"/>
      <c r="Q5" s="39"/>
      <c r="R5" s="39"/>
      <c r="S5" s="39"/>
      <c r="T5" s="39"/>
    </row>
    <row r="6" spans="1:20" s="1" customFormat="1" x14ac:dyDescent="0.3">
      <c r="A6" s="103" t="s">
        <v>9</v>
      </c>
      <c r="B6" s="99" t="s">
        <v>10</v>
      </c>
      <c r="C6" s="99" t="s">
        <v>11</v>
      </c>
      <c r="D6" s="99" t="s">
        <v>12</v>
      </c>
      <c r="E6" s="101" t="s">
        <v>13</v>
      </c>
      <c r="F6" s="85" t="s">
        <v>14</v>
      </c>
      <c r="G6" s="86"/>
      <c r="H6" s="86"/>
      <c r="I6" s="86"/>
      <c r="J6" s="99" t="s">
        <v>15</v>
      </c>
      <c r="K6" s="99"/>
      <c r="L6" s="99" t="s">
        <v>16</v>
      </c>
      <c r="M6" s="105"/>
      <c r="P6" s="39"/>
      <c r="Q6" s="39"/>
      <c r="R6" s="39"/>
      <c r="S6" s="39"/>
      <c r="T6" s="39"/>
    </row>
    <row r="7" spans="1:20" ht="29.4" thickBot="1" x14ac:dyDescent="0.35">
      <c r="A7" s="111"/>
      <c r="B7" s="107"/>
      <c r="C7" s="107"/>
      <c r="D7" s="107"/>
      <c r="E7" s="108"/>
      <c r="F7" s="44" t="s">
        <v>17</v>
      </c>
      <c r="G7" s="44" t="s">
        <v>18</v>
      </c>
      <c r="H7" s="44" t="s">
        <v>19</v>
      </c>
      <c r="I7" s="44" t="s">
        <v>55</v>
      </c>
      <c r="J7" s="46" t="s">
        <v>20</v>
      </c>
      <c r="K7" s="46" t="s">
        <v>21</v>
      </c>
      <c r="L7" s="107"/>
      <c r="M7" s="109"/>
      <c r="P7" s="39"/>
      <c r="Q7" s="39"/>
      <c r="R7" s="39"/>
      <c r="S7" s="39"/>
      <c r="T7" s="39"/>
    </row>
    <row r="8" spans="1:20" x14ac:dyDescent="0.3">
      <c r="A8" s="141" t="s">
        <v>22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42"/>
      <c r="P8" s="39"/>
      <c r="Q8" s="39"/>
      <c r="R8" s="39"/>
      <c r="S8" s="39"/>
      <c r="T8" s="39"/>
    </row>
    <row r="9" spans="1:20" x14ac:dyDescent="0.3">
      <c r="A9" s="190">
        <v>1</v>
      </c>
      <c r="B9" s="137" t="s">
        <v>121</v>
      </c>
      <c r="C9" s="137" t="s">
        <v>67</v>
      </c>
      <c r="D9" s="145" t="s">
        <v>23</v>
      </c>
      <c r="E9" s="138">
        <v>6</v>
      </c>
      <c r="F9" s="138">
        <v>1</v>
      </c>
      <c r="G9" s="138">
        <v>2</v>
      </c>
      <c r="H9" s="138"/>
      <c r="I9" s="138"/>
      <c r="J9" s="138">
        <f t="shared" ref="J9:J11" si="0">SUM(F9:I9)*14</f>
        <v>42</v>
      </c>
      <c r="K9" s="138">
        <f t="shared" ref="K9:K11" si="1">E9*25-J9</f>
        <v>108</v>
      </c>
      <c r="L9" s="139" t="s">
        <v>24</v>
      </c>
      <c r="M9" s="139"/>
      <c r="P9" s="39"/>
      <c r="Q9" s="39"/>
      <c r="R9" s="39"/>
      <c r="S9" s="39"/>
      <c r="T9" s="39"/>
    </row>
    <row r="10" spans="1:20" x14ac:dyDescent="0.3">
      <c r="A10" s="190">
        <v>2</v>
      </c>
      <c r="B10" s="137" t="s">
        <v>122</v>
      </c>
      <c r="C10" s="137" t="s">
        <v>68</v>
      </c>
      <c r="D10" s="145" t="s">
        <v>18</v>
      </c>
      <c r="E10" s="138">
        <v>6</v>
      </c>
      <c r="F10" s="138">
        <v>1</v>
      </c>
      <c r="G10" s="138">
        <v>1</v>
      </c>
      <c r="H10" s="138"/>
      <c r="I10" s="138"/>
      <c r="J10" s="138">
        <f t="shared" si="0"/>
        <v>28</v>
      </c>
      <c r="K10" s="138">
        <f t="shared" si="1"/>
        <v>122</v>
      </c>
      <c r="L10" s="139" t="s">
        <v>24</v>
      </c>
      <c r="M10" s="139"/>
      <c r="P10" s="39"/>
      <c r="Q10" s="39"/>
      <c r="R10" s="39"/>
      <c r="S10" s="39"/>
      <c r="T10" s="39"/>
    </row>
    <row r="11" spans="1:20" x14ac:dyDescent="0.3">
      <c r="A11" s="190">
        <v>3</v>
      </c>
      <c r="B11" s="137" t="s">
        <v>123</v>
      </c>
      <c r="C11" s="137" t="s">
        <v>69</v>
      </c>
      <c r="D11" s="145" t="s">
        <v>17</v>
      </c>
      <c r="E11" s="138">
        <v>6</v>
      </c>
      <c r="F11" s="138">
        <v>2</v>
      </c>
      <c r="G11" s="138"/>
      <c r="H11" s="138">
        <v>1</v>
      </c>
      <c r="I11" s="138"/>
      <c r="J11" s="138">
        <f t="shared" si="0"/>
        <v>42</v>
      </c>
      <c r="K11" s="138">
        <f t="shared" si="1"/>
        <v>108</v>
      </c>
      <c r="L11" s="139" t="s">
        <v>24</v>
      </c>
      <c r="M11" s="139"/>
      <c r="P11" s="39"/>
      <c r="Q11" s="39"/>
      <c r="R11" s="39"/>
      <c r="S11" s="39"/>
      <c r="T11" s="39"/>
    </row>
    <row r="12" spans="1:20" x14ac:dyDescent="0.3">
      <c r="A12" s="190">
        <v>4</v>
      </c>
      <c r="B12" s="137" t="s">
        <v>124</v>
      </c>
      <c r="C12" s="137" t="s">
        <v>70</v>
      </c>
      <c r="D12" s="200" t="s">
        <v>159</v>
      </c>
      <c r="E12" s="138">
        <v>2</v>
      </c>
      <c r="F12" s="138"/>
      <c r="G12" s="138"/>
      <c r="H12" s="138"/>
      <c r="I12" s="138"/>
      <c r="J12" s="139" t="s">
        <v>158</v>
      </c>
      <c r="K12" s="139"/>
      <c r="L12" s="139" t="s">
        <v>26</v>
      </c>
      <c r="M12" s="139"/>
      <c r="P12" s="39"/>
      <c r="Q12" s="39"/>
      <c r="R12" s="39"/>
      <c r="S12" s="39"/>
      <c r="T12" s="39"/>
    </row>
    <row r="13" spans="1:20" x14ac:dyDescent="0.3">
      <c r="A13" s="155" t="s">
        <v>25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  <c r="P13" s="39"/>
      <c r="Q13" s="39"/>
      <c r="R13" s="39"/>
      <c r="S13" s="39"/>
      <c r="T13" s="39"/>
    </row>
    <row r="14" spans="1:20" x14ac:dyDescent="0.3">
      <c r="A14" s="202">
        <v>7</v>
      </c>
      <c r="B14" s="62" t="s">
        <v>125</v>
      </c>
      <c r="C14" s="62" t="s">
        <v>71</v>
      </c>
      <c r="D14" s="115" t="s">
        <v>18</v>
      </c>
      <c r="E14" s="91">
        <v>5</v>
      </c>
      <c r="F14" s="91">
        <v>1</v>
      </c>
      <c r="G14" s="91"/>
      <c r="H14" s="91">
        <v>2</v>
      </c>
      <c r="I14" s="91"/>
      <c r="J14" s="91">
        <f>SUM(F14:I15)*14</f>
        <v>42</v>
      </c>
      <c r="K14" s="91">
        <f>25*E14-J14</f>
        <v>83</v>
      </c>
      <c r="L14" s="91" t="s">
        <v>24</v>
      </c>
      <c r="M14" s="91"/>
      <c r="P14" s="39"/>
      <c r="Q14" s="39"/>
      <c r="R14" s="39"/>
      <c r="S14" s="39"/>
      <c r="T14" s="39"/>
    </row>
    <row r="15" spans="1:20" x14ac:dyDescent="0.3">
      <c r="A15" s="202">
        <v>8</v>
      </c>
      <c r="B15" s="62" t="s">
        <v>126</v>
      </c>
      <c r="C15" s="62" t="s">
        <v>72</v>
      </c>
      <c r="D15" s="115"/>
      <c r="E15" s="91"/>
      <c r="F15" s="91"/>
      <c r="G15" s="91"/>
      <c r="H15" s="91"/>
      <c r="I15" s="91"/>
      <c r="J15" s="91"/>
      <c r="K15" s="91"/>
      <c r="L15" s="91"/>
      <c r="M15" s="91"/>
      <c r="P15" s="39"/>
      <c r="Q15" s="39"/>
      <c r="R15" s="39"/>
      <c r="S15" s="39"/>
      <c r="T15" s="39"/>
    </row>
    <row r="16" spans="1:20" x14ac:dyDescent="0.3">
      <c r="A16" s="202">
        <v>9</v>
      </c>
      <c r="B16" s="62" t="s">
        <v>127</v>
      </c>
      <c r="C16" s="62" t="s">
        <v>73</v>
      </c>
      <c r="D16" s="115" t="s">
        <v>18</v>
      </c>
      <c r="E16" s="91">
        <v>5</v>
      </c>
      <c r="F16" s="91">
        <v>1</v>
      </c>
      <c r="G16" s="91"/>
      <c r="H16" s="91">
        <v>2</v>
      </c>
      <c r="I16" s="91"/>
      <c r="J16" s="91">
        <f>SUM(F16:I17)*14</f>
        <v>42</v>
      </c>
      <c r="K16" s="91">
        <f>25*E16-J16</f>
        <v>83</v>
      </c>
      <c r="L16" s="91" t="s">
        <v>24</v>
      </c>
      <c r="M16" s="91"/>
      <c r="P16" s="39"/>
      <c r="Q16" s="39"/>
      <c r="R16" s="39"/>
      <c r="S16" s="39"/>
      <c r="T16" s="39"/>
    </row>
    <row r="17" spans="1:20" x14ac:dyDescent="0.3">
      <c r="A17" s="202">
        <v>10</v>
      </c>
      <c r="B17" s="62" t="s">
        <v>128</v>
      </c>
      <c r="C17" s="62" t="s">
        <v>74</v>
      </c>
      <c r="D17" s="115"/>
      <c r="E17" s="91"/>
      <c r="F17" s="91"/>
      <c r="G17" s="91"/>
      <c r="H17" s="91"/>
      <c r="I17" s="91"/>
      <c r="J17" s="91"/>
      <c r="K17" s="91"/>
      <c r="L17" s="91"/>
      <c r="M17" s="91"/>
      <c r="P17" s="39"/>
      <c r="Q17" s="39"/>
      <c r="R17" s="39"/>
      <c r="S17" s="39"/>
      <c r="T17" s="39"/>
    </row>
    <row r="18" spans="1:20" x14ac:dyDescent="0.3">
      <c r="A18" s="192" t="s">
        <v>27</v>
      </c>
      <c r="B18" s="193"/>
      <c r="C18" s="201"/>
      <c r="D18" s="47" t="s">
        <v>28</v>
      </c>
      <c r="E18" s="119">
        <f t="shared" ref="E18:K18" si="2">SUM(E9:E17)</f>
        <v>30</v>
      </c>
      <c r="F18" s="48">
        <f t="shared" si="2"/>
        <v>6</v>
      </c>
      <c r="G18" s="49">
        <f t="shared" si="2"/>
        <v>3</v>
      </c>
      <c r="H18" s="49">
        <f t="shared" si="2"/>
        <v>5</v>
      </c>
      <c r="I18" s="49">
        <f t="shared" si="2"/>
        <v>0</v>
      </c>
      <c r="J18" s="120">
        <f t="shared" si="2"/>
        <v>196</v>
      </c>
      <c r="K18" s="120">
        <f t="shared" si="2"/>
        <v>504</v>
      </c>
      <c r="L18" s="49" t="s">
        <v>29</v>
      </c>
      <c r="M18" s="50" t="s">
        <v>30</v>
      </c>
      <c r="P18" s="39"/>
      <c r="Q18" s="39"/>
      <c r="R18" s="39"/>
      <c r="S18" s="39"/>
      <c r="T18" s="39"/>
    </row>
    <row r="19" spans="1:20" ht="15" thickBot="1" x14ac:dyDescent="0.35">
      <c r="A19" s="66"/>
      <c r="B19" s="67"/>
      <c r="C19" s="118"/>
      <c r="D19" s="14" t="s">
        <v>31</v>
      </c>
      <c r="E19" s="82"/>
      <c r="F19" s="42">
        <f>COUNT(F9:F17)</f>
        <v>5</v>
      </c>
      <c r="G19" s="15">
        <f>COUNT(G9:G17)</f>
        <v>2</v>
      </c>
      <c r="H19" s="15">
        <f>COUNT(H9:H17)</f>
        <v>3</v>
      </c>
      <c r="I19" s="15">
        <f>COUNT(I9:I17)</f>
        <v>0</v>
      </c>
      <c r="J19" s="79"/>
      <c r="K19" s="79"/>
      <c r="L19" s="16">
        <f>COUNTIF(L9:M17,"=E")</f>
        <v>5</v>
      </c>
      <c r="M19" s="17">
        <f>COUNTIF(L9:M17,"=V")+COUNTIF(L9:M17,"=C")</f>
        <v>1</v>
      </c>
      <c r="P19" s="39"/>
      <c r="Q19" s="39"/>
      <c r="R19" s="39"/>
      <c r="S19" s="39"/>
      <c r="T19" s="39"/>
    </row>
    <row r="20" spans="1:20" ht="15" thickBot="1" x14ac:dyDescent="0.35">
      <c r="A20" s="197" t="s">
        <v>32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98"/>
      <c r="P20" s="39"/>
      <c r="Q20" s="12"/>
      <c r="R20" s="39"/>
      <c r="S20" s="39"/>
      <c r="T20" s="39"/>
    </row>
    <row r="21" spans="1:20" s="55" customFormat="1" x14ac:dyDescent="0.3">
      <c r="A21" s="173">
        <v>11</v>
      </c>
      <c r="B21" s="146" t="s">
        <v>129</v>
      </c>
      <c r="C21" s="203" t="s">
        <v>75</v>
      </c>
      <c r="D21" s="148" t="s">
        <v>18</v>
      </c>
      <c r="E21" s="148">
        <v>4</v>
      </c>
      <c r="F21" s="148">
        <v>1</v>
      </c>
      <c r="G21" s="148">
        <v>1</v>
      </c>
      <c r="H21" s="148"/>
      <c r="I21" s="148"/>
      <c r="J21" s="148">
        <f>SUM(F21:I21)*14</f>
        <v>28</v>
      </c>
      <c r="K21" s="148">
        <f>E21*25-J21</f>
        <v>72</v>
      </c>
      <c r="L21" s="159" t="s">
        <v>24</v>
      </c>
      <c r="M21" s="174"/>
      <c r="P21" s="56"/>
      <c r="Q21" s="57"/>
      <c r="R21" s="56"/>
      <c r="S21" s="56"/>
      <c r="T21" s="56"/>
    </row>
    <row r="22" spans="1:20" s="55" customFormat="1" x14ac:dyDescent="0.3">
      <c r="A22" s="175">
        <v>12</v>
      </c>
      <c r="B22" s="145" t="s">
        <v>130</v>
      </c>
      <c r="C22" s="196" t="s">
        <v>76</v>
      </c>
      <c r="D22" s="145" t="s">
        <v>18</v>
      </c>
      <c r="E22" s="145">
        <v>4</v>
      </c>
      <c r="F22" s="145">
        <v>1</v>
      </c>
      <c r="G22" s="145">
        <v>1</v>
      </c>
      <c r="H22" s="145"/>
      <c r="I22" s="145"/>
      <c r="J22" s="145">
        <v>28</v>
      </c>
      <c r="K22" s="145">
        <v>72</v>
      </c>
      <c r="L22" s="158" t="s">
        <v>24</v>
      </c>
      <c r="M22" s="165"/>
      <c r="P22" s="56"/>
      <c r="Q22" s="57"/>
      <c r="R22" s="56"/>
      <c r="S22" s="56"/>
      <c r="T22" s="56"/>
    </row>
    <row r="23" spans="1:20" s="55" customFormat="1" ht="29.4" customHeight="1" thickBot="1" x14ac:dyDescent="0.35">
      <c r="A23" s="176">
        <v>13</v>
      </c>
      <c r="B23" s="164" t="s">
        <v>131</v>
      </c>
      <c r="C23" s="204" t="s">
        <v>77</v>
      </c>
      <c r="D23" s="151" t="s">
        <v>17</v>
      </c>
      <c r="E23" s="205">
        <v>5</v>
      </c>
      <c r="F23" s="205">
        <v>2</v>
      </c>
      <c r="G23" s="205">
        <v>1</v>
      </c>
      <c r="H23" s="204"/>
      <c r="I23" s="204"/>
      <c r="J23" s="151">
        <v>42</v>
      </c>
      <c r="K23" s="151">
        <v>83</v>
      </c>
      <c r="L23" s="161" t="s">
        <v>24</v>
      </c>
      <c r="M23" s="178"/>
      <c r="P23" s="56"/>
      <c r="Q23" s="57"/>
      <c r="R23" s="56"/>
      <c r="S23" s="56"/>
      <c r="T23" s="56"/>
    </row>
    <row r="24" spans="1:20" ht="15" thickBo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0"/>
      <c r="Q24" s="12"/>
      <c r="R24" s="19"/>
      <c r="S24" s="19"/>
      <c r="T24" s="19"/>
    </row>
    <row r="25" spans="1:20" x14ac:dyDescent="0.3">
      <c r="B25" s="69" t="s">
        <v>34</v>
      </c>
      <c r="C25" s="31" t="str">
        <f>Sem_I!C27</f>
        <v>Discipline Obligatorii:</v>
      </c>
      <c r="D25" s="72">
        <f>SUM(F9:I12)</f>
        <v>8</v>
      </c>
      <c r="E25" s="73"/>
      <c r="F25" s="73"/>
      <c r="G25" s="73"/>
      <c r="H25" s="73"/>
      <c r="I25" s="73"/>
      <c r="J25" s="73"/>
      <c r="K25" s="73"/>
      <c r="L25" s="73"/>
      <c r="M25" s="74"/>
      <c r="P25" s="20"/>
      <c r="Q25" s="12"/>
      <c r="R25" s="19"/>
      <c r="S25" s="19"/>
      <c r="T25" s="19"/>
    </row>
    <row r="26" spans="1:20" x14ac:dyDescent="0.3">
      <c r="B26" s="70"/>
      <c r="C26" s="32" t="str">
        <f>Sem_I!C28</f>
        <v>Discipline Opționale:</v>
      </c>
      <c r="D26" s="75">
        <f>SUM(F14:I17)</f>
        <v>6</v>
      </c>
      <c r="E26" s="76"/>
      <c r="F26" s="76"/>
      <c r="G26" s="76"/>
      <c r="H26" s="76"/>
      <c r="I26" s="76"/>
      <c r="J26" s="76"/>
      <c r="K26" s="76"/>
      <c r="L26" s="76"/>
      <c r="M26" s="77"/>
      <c r="P26" s="20"/>
      <c r="Q26" s="12"/>
      <c r="R26" s="19"/>
      <c r="S26" s="19"/>
      <c r="T26" s="19"/>
    </row>
    <row r="27" spans="1:20" ht="15" thickBot="1" x14ac:dyDescent="0.35">
      <c r="B27" s="71"/>
      <c r="C27" s="33" t="str">
        <f>Sem_I!C29</f>
        <v>Discipline Facultative:</v>
      </c>
      <c r="D27" s="78">
        <f>SUM(F21:I23)</f>
        <v>7</v>
      </c>
      <c r="E27" s="79"/>
      <c r="F27" s="79"/>
      <c r="G27" s="79"/>
      <c r="H27" s="79"/>
      <c r="I27" s="79"/>
      <c r="J27" s="79"/>
      <c r="K27" s="79"/>
      <c r="L27" s="79"/>
      <c r="M27" s="80"/>
      <c r="P27" s="20"/>
      <c r="Q27" s="12"/>
      <c r="R27" s="19"/>
      <c r="S27" s="19"/>
      <c r="T27" s="19"/>
    </row>
    <row r="28" spans="1:20" s="24" customFormat="1" ht="10.199999999999999" x14ac:dyDescent="0.2">
      <c r="A28" s="2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28"/>
      <c r="Q28" s="29"/>
      <c r="R28" s="30"/>
      <c r="S28" s="30"/>
      <c r="T28" s="30"/>
    </row>
    <row r="29" spans="1:20" x14ac:dyDescent="0.3">
      <c r="B29" s="4" t="s">
        <v>38</v>
      </c>
      <c r="C29" s="9"/>
      <c r="D29" s="1"/>
      <c r="E29" s="93" t="s">
        <v>39</v>
      </c>
      <c r="F29" s="93"/>
      <c r="G29" s="4"/>
      <c r="H29" s="1"/>
      <c r="I29" s="1"/>
      <c r="J29" s="92" t="s">
        <v>40</v>
      </c>
      <c r="K29" s="92"/>
      <c r="L29" s="92"/>
      <c r="M29" s="92"/>
      <c r="P29" s="13"/>
      <c r="Q29" s="12"/>
      <c r="R29" s="90"/>
      <c r="S29" s="90"/>
      <c r="T29" s="90"/>
    </row>
    <row r="30" spans="1:20" x14ac:dyDescent="0.3">
      <c r="B30" s="68" t="str">
        <f>Sem_I!B32</f>
        <v>Mihnea - Cosmin COSTOIU</v>
      </c>
      <c r="C30" s="68"/>
      <c r="D30" s="89" t="str">
        <f>Sem_I!D32</f>
        <v>Prenume NUME</v>
      </c>
      <c r="E30" s="89"/>
      <c r="F30" s="89"/>
      <c r="G30" s="89"/>
      <c r="H30" s="89"/>
      <c r="I30" s="89"/>
      <c r="J30" s="83" t="str">
        <f>Sem_I!J32</f>
        <v>Prenume NUME</v>
      </c>
      <c r="K30" s="83"/>
      <c r="L30" s="83"/>
      <c r="M30" s="83"/>
      <c r="P30" s="13"/>
      <c r="Q30" s="12"/>
      <c r="R30" s="13"/>
      <c r="S30" s="13"/>
      <c r="T30" s="13"/>
    </row>
    <row r="31" spans="1:20" x14ac:dyDescent="0.3">
      <c r="B31" s="1"/>
      <c r="C31" s="1"/>
      <c r="D31" s="1"/>
      <c r="E31" s="88" t="s">
        <v>116</v>
      </c>
      <c r="F31" s="88"/>
      <c r="G31" s="88"/>
      <c r="H31" s="88"/>
      <c r="I31" s="1"/>
      <c r="J31" s="1"/>
      <c r="K31" s="88" t="s">
        <v>117</v>
      </c>
      <c r="L31" s="88"/>
      <c r="M31" s="88"/>
      <c r="P31" s="11"/>
      <c r="Q31" s="12"/>
      <c r="R31" s="13"/>
      <c r="S31" s="13"/>
      <c r="T31" s="13"/>
    </row>
    <row r="32" spans="1:20" x14ac:dyDescent="0.3">
      <c r="B32" s="1"/>
      <c r="C32" s="1"/>
      <c r="D32" s="1"/>
      <c r="E32" s="88"/>
      <c r="F32" s="88"/>
      <c r="G32" s="88"/>
      <c r="H32" s="88"/>
      <c r="I32" s="1"/>
      <c r="J32" s="1"/>
      <c r="K32" s="88"/>
      <c r="L32" s="88"/>
      <c r="M32" s="88"/>
      <c r="P32" s="11"/>
      <c r="Q32" s="12"/>
      <c r="R32" s="13"/>
      <c r="S32" s="13"/>
      <c r="T32" s="13"/>
    </row>
    <row r="33" spans="2:12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3">
      <c r="B38" s="1"/>
      <c r="C38" s="1"/>
      <c r="H38" s="4"/>
      <c r="I38" s="4"/>
      <c r="J38" s="1"/>
      <c r="K38" s="1"/>
      <c r="L38" s="1"/>
    </row>
    <row r="39" spans="2:12" x14ac:dyDescent="0.3">
      <c r="B39" s="1"/>
      <c r="C39" s="1"/>
      <c r="H39" s="4"/>
      <c r="I39" s="4"/>
      <c r="J39" s="1"/>
      <c r="K39" s="1"/>
      <c r="L39" s="1"/>
    </row>
    <row r="40" spans="2:12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3">
      <c r="B42" s="1"/>
      <c r="C42" s="1"/>
      <c r="D42" s="4"/>
      <c r="E42" s="4"/>
      <c r="F42" s="4"/>
      <c r="G42" s="4"/>
      <c r="H42" s="1"/>
      <c r="I42" s="1"/>
      <c r="J42" s="1"/>
      <c r="K42" s="1"/>
      <c r="L42" s="1"/>
    </row>
    <row r="43" spans="2:12" x14ac:dyDescent="0.3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12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3">
      <c r="B45" s="1"/>
      <c r="C45" s="1"/>
      <c r="D45" s="1"/>
      <c r="E45" s="93"/>
      <c r="F45" s="93"/>
      <c r="G45" s="93"/>
      <c r="H45" s="1"/>
      <c r="I45" s="1"/>
      <c r="J45" s="1"/>
      <c r="K45" s="1"/>
      <c r="L45" s="1"/>
    </row>
    <row r="46" spans="2:12" x14ac:dyDescent="0.3">
      <c r="B46" s="1"/>
      <c r="C46" s="1"/>
      <c r="D46" s="1"/>
      <c r="E46" s="93"/>
      <c r="F46" s="93"/>
      <c r="G46" s="93"/>
      <c r="H46" s="1"/>
      <c r="I46" s="1"/>
      <c r="J46" s="1"/>
      <c r="K46" s="1"/>
      <c r="L46" s="1"/>
    </row>
    <row r="47" spans="2:12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1" spans="1:13" x14ac:dyDescent="0.3">
      <c r="A51" s="117" t="s">
        <v>47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</row>
    <row r="52" spans="1:13" x14ac:dyDescent="0.3">
      <c r="A52" s="112" t="s">
        <v>44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</row>
  </sheetData>
  <sheetProtection algorithmName="SHA-512" hashValue="+Ck/Hvp28ioxuciWBZi2Uge4h4WZq2wieCbIR/NgcKPDMsBQNDu1PcUhxlbQ1JK2ZlTYxBj21bpIGEyA59pVEA==" saltValue="cfHgtNF8ZmiSDQz56jtChQ==" spinCount="100000" sheet="1" formatCells="0" formatColumns="0" formatRows="0" insertColumns="0" insertRows="0" insertHyperlinks="0" deleteColumns="0" deleteRows="0" sort="0" autoFilter="0" pivotTables="0"/>
  <protectedRanges>
    <protectedRange sqref="E16:I17 N13:XFD13 J16:K16 L16:XFD17 A14:C17 E14:XFD15 A21:B23 E9:XFD12 A9:C12" name="Editabil"/>
    <protectedRange sqref="D9:D11 D23" name="Editabil_3_4_3_1_1_1"/>
    <protectedRange sqref="D14:D17" name="Editabil_3_4_3_1_1_2"/>
    <protectedRange sqref="D21:D22" name="Editabil_3_4_3_1_1_3"/>
    <protectedRange sqref="K1:L1" name="Editabil_2"/>
    <protectedRange sqref="D12" name="Editabil_3_4_3_1_1_4"/>
  </protectedRanges>
  <mergeCells count="66">
    <mergeCell ref="H16:H17"/>
    <mergeCell ref="L16:M17"/>
    <mergeCell ref="I16:I17"/>
    <mergeCell ref="J16:J17"/>
    <mergeCell ref="K16:K17"/>
    <mergeCell ref="A18:C19"/>
    <mergeCell ref="E18:E19"/>
    <mergeCell ref="J18:J19"/>
    <mergeCell ref="K18:K19"/>
    <mergeCell ref="F14:F15"/>
    <mergeCell ref="G14:G15"/>
    <mergeCell ref="H14:H15"/>
    <mergeCell ref="I14:I15"/>
    <mergeCell ref="K14:K15"/>
    <mergeCell ref="E14:E15"/>
    <mergeCell ref="D14:D15"/>
    <mergeCell ref="J14:J15"/>
    <mergeCell ref="D16:D17"/>
    <mergeCell ref="E16:E17"/>
    <mergeCell ref="F16:F17"/>
    <mergeCell ref="G16:G17"/>
    <mergeCell ref="A52:M52"/>
    <mergeCell ref="E46:G46"/>
    <mergeCell ref="A20:M20"/>
    <mergeCell ref="B25:B27"/>
    <mergeCell ref="D25:M25"/>
    <mergeCell ref="D26:M26"/>
    <mergeCell ref="D27:M27"/>
    <mergeCell ref="L21:M21"/>
    <mergeCell ref="E45:G45"/>
    <mergeCell ref="L22:M22"/>
    <mergeCell ref="L23:M23"/>
    <mergeCell ref="A51:M51"/>
    <mergeCell ref="E31:H32"/>
    <mergeCell ref="K31:M32"/>
    <mergeCell ref="R29:T29"/>
    <mergeCell ref="B30:C30"/>
    <mergeCell ref="D30:I30"/>
    <mergeCell ref="J30:M30"/>
    <mergeCell ref="E29:F29"/>
    <mergeCell ref="J29:M29"/>
    <mergeCell ref="L14:M15"/>
    <mergeCell ref="K1:L1"/>
    <mergeCell ref="D6:D7"/>
    <mergeCell ref="E6:E7"/>
    <mergeCell ref="D1:H1"/>
    <mergeCell ref="D2:H2"/>
    <mergeCell ref="J6:K6"/>
    <mergeCell ref="L6:M7"/>
    <mergeCell ref="F6:I6"/>
    <mergeCell ref="A8:M8"/>
    <mergeCell ref="A6:A7"/>
    <mergeCell ref="B6:B7"/>
    <mergeCell ref="C6:C7"/>
    <mergeCell ref="L9:M9"/>
    <mergeCell ref="L10:M10"/>
    <mergeCell ref="A13:M13"/>
    <mergeCell ref="L11:M11"/>
    <mergeCell ref="L12:M12"/>
    <mergeCell ref="B2:C2"/>
    <mergeCell ref="L2:M2"/>
    <mergeCell ref="C3:G3"/>
    <mergeCell ref="L3:M3"/>
    <mergeCell ref="C4:G4"/>
    <mergeCell ref="L4:M4"/>
    <mergeCell ref="J12:K12"/>
  </mergeCells>
  <conditionalFormatting sqref="D1">
    <cfRule type="cellIs" dxfId="52" priority="5" stopIfTrue="1" operator="equal">
      <formula>"DS"</formula>
    </cfRule>
  </conditionalFormatting>
  <conditionalFormatting sqref="D1:D8">
    <cfRule type="cellIs" dxfId="51" priority="6" operator="equal">
      <formula>"DA"</formula>
    </cfRule>
    <cfRule type="cellIs" dxfId="50" priority="7" operator="equal">
      <formula>"DC"</formula>
    </cfRule>
  </conditionalFormatting>
  <conditionalFormatting sqref="D2:D8 D19:D20 D24:D40">
    <cfRule type="cellIs" dxfId="49" priority="76" operator="equal">
      <formula>"DS"</formula>
    </cfRule>
  </conditionalFormatting>
  <conditionalFormatting sqref="D9:D11 D14 D16 D21:D23">
    <cfRule type="cellIs" dxfId="48" priority="11" operator="equal">
      <formula>"C'"</formula>
    </cfRule>
    <cfRule type="cellIs" dxfId="47" priority="12" operator="equal">
      <formula>"S"</formula>
    </cfRule>
    <cfRule type="cellIs" dxfId="46" priority="13" operator="equal">
      <formula>"C"</formula>
    </cfRule>
    <cfRule type="cellIs" dxfId="45" priority="14" operator="equal">
      <formula>"F"</formula>
    </cfRule>
  </conditionalFormatting>
  <conditionalFormatting sqref="D19:D20 D24:D40">
    <cfRule type="cellIs" dxfId="44" priority="80" operator="equal">
      <formula>"DA"</formula>
    </cfRule>
    <cfRule type="cellIs" dxfId="43" priority="89" operator="equal">
      <formula>"DC"</formula>
    </cfRule>
  </conditionalFormatting>
  <conditionalFormatting sqref="D12">
    <cfRule type="cellIs" dxfId="7" priority="1" operator="equal">
      <formula>"C'"</formula>
    </cfRule>
    <cfRule type="cellIs" dxfId="6" priority="2" operator="equal">
      <formula>"S"</formula>
    </cfRule>
    <cfRule type="cellIs" dxfId="5" priority="3" operator="equal">
      <formula>"C"</formula>
    </cfRule>
    <cfRule type="cellIs" dxfId="4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A675-59E4-4321-89ED-B78E04DEFD5F}">
  <dimension ref="A1:T53"/>
  <sheetViews>
    <sheetView topLeftCell="A3" zoomScaleNormal="100" zoomScaleSheetLayoutView="85" workbookViewId="0">
      <selection activeCell="Q19" sqref="Q19"/>
    </sheetView>
  </sheetViews>
  <sheetFormatPr defaultRowHeight="14.4" x14ac:dyDescent="0.3"/>
  <cols>
    <col min="1" max="1" width="4.6640625" style="18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95" t="str">
        <f>Sem_I!D1</f>
        <v>Plan de învățământ masterat</v>
      </c>
      <c r="E1" s="95"/>
      <c r="F1" s="95"/>
      <c r="G1" s="95"/>
      <c r="H1" s="95"/>
      <c r="I1" s="2"/>
      <c r="J1" s="5"/>
      <c r="K1" s="94" t="e" vm="2">
        <f>Sem_I!K1</f>
        <v>#VALUE!</v>
      </c>
      <c r="L1" s="94"/>
      <c r="P1" s="41"/>
      <c r="Q1" s="41"/>
      <c r="R1" s="41"/>
      <c r="S1" s="41"/>
      <c r="T1" s="41"/>
    </row>
    <row r="2" spans="1:20" x14ac:dyDescent="0.3">
      <c r="B2" s="84"/>
      <c r="C2" s="84"/>
      <c r="D2" s="93" t="str">
        <f>Sem_I!D2</f>
        <v>2025 - 2027</v>
      </c>
      <c r="E2" s="93"/>
      <c r="F2" s="93"/>
      <c r="G2" s="93"/>
      <c r="H2" s="93"/>
      <c r="J2" s="8"/>
      <c r="K2" s="8" t="s">
        <v>2</v>
      </c>
      <c r="L2" s="84" t="s">
        <v>48</v>
      </c>
      <c r="M2" s="84"/>
      <c r="R2" s="13"/>
      <c r="S2" s="13"/>
      <c r="T2" s="13"/>
    </row>
    <row r="3" spans="1:20" x14ac:dyDescent="0.3">
      <c r="B3" s="7" t="s">
        <v>4</v>
      </c>
      <c r="C3" s="84" t="str">
        <f>Sem_I!C3</f>
        <v>Știința Sportului și Educației Fizice</v>
      </c>
      <c r="D3" s="84"/>
      <c r="E3" s="84"/>
      <c r="F3" s="84"/>
      <c r="G3" s="84"/>
      <c r="J3" s="8"/>
      <c r="K3" s="8" t="s">
        <v>5</v>
      </c>
      <c r="L3" s="84" t="s">
        <v>45</v>
      </c>
      <c r="M3" s="84"/>
      <c r="R3" s="13"/>
      <c r="S3" s="13"/>
      <c r="T3" s="13"/>
    </row>
    <row r="4" spans="1:20" x14ac:dyDescent="0.3">
      <c r="B4" s="7" t="s">
        <v>7</v>
      </c>
      <c r="C4" s="84" t="str">
        <f>Sem_I!C4</f>
        <v>Activități motrice curriculare și extracurriculare</v>
      </c>
      <c r="D4" s="84"/>
      <c r="E4" s="84"/>
      <c r="F4" s="84"/>
      <c r="G4" s="84"/>
      <c r="J4" s="8"/>
      <c r="K4" s="8" t="s">
        <v>8</v>
      </c>
      <c r="L4" s="84" t="s">
        <v>6</v>
      </c>
      <c r="M4" s="84"/>
      <c r="R4" s="13"/>
      <c r="S4" s="13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x14ac:dyDescent="0.3">
      <c r="A6" s="126" t="s">
        <v>49</v>
      </c>
      <c r="B6" s="99" t="s">
        <v>10</v>
      </c>
      <c r="C6" s="99" t="s">
        <v>11</v>
      </c>
      <c r="D6" s="99" t="s">
        <v>12</v>
      </c>
      <c r="E6" s="101" t="s">
        <v>13</v>
      </c>
      <c r="F6" s="85" t="s">
        <v>14</v>
      </c>
      <c r="G6" s="86"/>
      <c r="H6" s="86"/>
      <c r="I6" s="86"/>
      <c r="J6" s="99" t="s">
        <v>15</v>
      </c>
      <c r="K6" s="99"/>
      <c r="L6" s="99" t="s">
        <v>16</v>
      </c>
      <c r="M6" s="105"/>
      <c r="P6" s="13"/>
      <c r="Q6" s="13"/>
      <c r="R6" s="13"/>
      <c r="S6" s="13"/>
      <c r="T6" s="13"/>
    </row>
    <row r="7" spans="1:20" ht="29.4" thickBot="1" x14ac:dyDescent="0.35">
      <c r="A7" s="127"/>
      <c r="B7" s="100"/>
      <c r="C7" s="100"/>
      <c r="D7" s="100"/>
      <c r="E7" s="102"/>
      <c r="F7" s="10" t="s">
        <v>17</v>
      </c>
      <c r="G7" s="10" t="s">
        <v>18</v>
      </c>
      <c r="H7" s="10" t="s">
        <v>19</v>
      </c>
      <c r="I7" s="10" t="s">
        <v>55</v>
      </c>
      <c r="J7" s="45" t="s">
        <v>20</v>
      </c>
      <c r="K7" s="45" t="s">
        <v>21</v>
      </c>
      <c r="L7" s="100"/>
      <c r="M7" s="106"/>
      <c r="P7" s="13"/>
      <c r="Q7" s="13"/>
      <c r="R7" s="13"/>
      <c r="S7" s="13"/>
      <c r="T7" s="13"/>
    </row>
    <row r="8" spans="1:20" x14ac:dyDescent="0.3">
      <c r="A8" s="141" t="s">
        <v>22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42"/>
      <c r="P8" s="13"/>
      <c r="Q8" s="13"/>
      <c r="R8" s="13"/>
      <c r="S8" s="13"/>
      <c r="T8" s="13"/>
    </row>
    <row r="9" spans="1:20" x14ac:dyDescent="0.3">
      <c r="A9" s="143">
        <v>1</v>
      </c>
      <c r="B9" s="137" t="s">
        <v>132</v>
      </c>
      <c r="C9" s="137" t="s">
        <v>78</v>
      </c>
      <c r="D9" s="145" t="s">
        <v>23</v>
      </c>
      <c r="E9" s="138">
        <v>6</v>
      </c>
      <c r="F9" s="138">
        <v>1</v>
      </c>
      <c r="G9" s="138">
        <v>1</v>
      </c>
      <c r="H9" s="138"/>
      <c r="I9" s="138"/>
      <c r="J9" s="138">
        <f t="shared" ref="J9:J11" si="0">SUM(F9:I9)*14</f>
        <v>28</v>
      </c>
      <c r="K9" s="138">
        <f t="shared" ref="K9:K11" si="1">E9*25-J9</f>
        <v>122</v>
      </c>
      <c r="L9" s="139" t="s">
        <v>24</v>
      </c>
      <c r="M9" s="139"/>
      <c r="P9" s="13"/>
      <c r="Q9" s="13"/>
      <c r="R9" s="13"/>
      <c r="S9" s="13"/>
      <c r="T9" s="13"/>
    </row>
    <row r="10" spans="1:20" x14ac:dyDescent="0.3">
      <c r="A10" s="143">
        <v>2</v>
      </c>
      <c r="B10" s="137" t="s">
        <v>133</v>
      </c>
      <c r="C10" s="137" t="s">
        <v>79</v>
      </c>
      <c r="D10" s="145" t="s">
        <v>23</v>
      </c>
      <c r="E10" s="138">
        <v>6</v>
      </c>
      <c r="F10" s="138">
        <v>1</v>
      </c>
      <c r="G10" s="138"/>
      <c r="H10" s="138">
        <v>2</v>
      </c>
      <c r="I10" s="138"/>
      <c r="J10" s="138">
        <f t="shared" si="0"/>
        <v>42</v>
      </c>
      <c r="K10" s="138">
        <f t="shared" si="1"/>
        <v>108</v>
      </c>
      <c r="L10" s="139" t="s">
        <v>24</v>
      </c>
      <c r="M10" s="139"/>
      <c r="P10" s="13"/>
      <c r="Q10" s="13"/>
      <c r="R10" s="13"/>
      <c r="S10" s="13"/>
      <c r="T10" s="13"/>
    </row>
    <row r="11" spans="1:20" x14ac:dyDescent="0.3">
      <c r="A11" s="143">
        <v>3</v>
      </c>
      <c r="B11" s="137" t="s">
        <v>134</v>
      </c>
      <c r="C11" s="137" t="s">
        <v>80</v>
      </c>
      <c r="D11" s="145" t="s">
        <v>18</v>
      </c>
      <c r="E11" s="138">
        <v>6</v>
      </c>
      <c r="F11" s="138">
        <v>1</v>
      </c>
      <c r="G11" s="138"/>
      <c r="H11" s="138">
        <v>2</v>
      </c>
      <c r="I11" s="138"/>
      <c r="J11" s="138">
        <f t="shared" si="0"/>
        <v>42</v>
      </c>
      <c r="K11" s="138">
        <f t="shared" si="1"/>
        <v>108</v>
      </c>
      <c r="L11" s="139" t="s">
        <v>24</v>
      </c>
      <c r="M11" s="139"/>
      <c r="P11" s="13"/>
      <c r="Q11" s="13"/>
      <c r="R11" s="13"/>
      <c r="S11" s="13"/>
      <c r="T11" s="13"/>
    </row>
    <row r="12" spans="1:20" x14ac:dyDescent="0.3">
      <c r="A12" s="155" t="s">
        <v>25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7"/>
      <c r="P12" s="13"/>
      <c r="Q12" s="13"/>
      <c r="R12" s="13"/>
      <c r="S12" s="13"/>
      <c r="T12" s="13"/>
    </row>
    <row r="13" spans="1:20" x14ac:dyDescent="0.3">
      <c r="A13" s="206">
        <v>4</v>
      </c>
      <c r="B13" s="62" t="s">
        <v>135</v>
      </c>
      <c r="C13" s="64" t="s">
        <v>82</v>
      </c>
      <c r="D13" s="115" t="s">
        <v>18</v>
      </c>
      <c r="E13" s="91">
        <v>6</v>
      </c>
      <c r="F13" s="91">
        <v>2</v>
      </c>
      <c r="G13" s="91"/>
      <c r="H13" s="91">
        <v>1</v>
      </c>
      <c r="I13" s="91"/>
      <c r="J13" s="91">
        <f>SUM(F13:I14)*14</f>
        <v>42</v>
      </c>
      <c r="K13" s="91">
        <f>25*E13-J13</f>
        <v>108</v>
      </c>
      <c r="L13" s="91" t="s">
        <v>24</v>
      </c>
      <c r="M13" s="91"/>
      <c r="P13" s="13"/>
      <c r="Q13" s="13"/>
      <c r="R13" s="13"/>
      <c r="S13" s="13"/>
      <c r="T13" s="13"/>
    </row>
    <row r="14" spans="1:20" x14ac:dyDescent="0.3">
      <c r="A14" s="206">
        <v>5</v>
      </c>
      <c r="B14" s="62" t="s">
        <v>136</v>
      </c>
      <c r="C14" s="62" t="s">
        <v>83</v>
      </c>
      <c r="D14" s="115"/>
      <c r="E14" s="91"/>
      <c r="F14" s="91"/>
      <c r="G14" s="91"/>
      <c r="H14" s="91"/>
      <c r="I14" s="91"/>
      <c r="J14" s="91"/>
      <c r="K14" s="91"/>
      <c r="L14" s="91"/>
      <c r="M14" s="91"/>
      <c r="P14" s="13"/>
      <c r="Q14" s="13"/>
      <c r="R14" s="13"/>
      <c r="S14" s="13"/>
      <c r="T14" s="13"/>
    </row>
    <row r="15" spans="1:20" x14ac:dyDescent="0.3">
      <c r="A15" s="206">
        <v>6</v>
      </c>
      <c r="B15" s="62" t="s">
        <v>137</v>
      </c>
      <c r="C15" s="62" t="s">
        <v>84</v>
      </c>
      <c r="D15" s="115" t="s">
        <v>18</v>
      </c>
      <c r="E15" s="91">
        <v>6</v>
      </c>
      <c r="F15" s="91">
        <v>1</v>
      </c>
      <c r="G15" s="91"/>
      <c r="H15" s="91">
        <v>2</v>
      </c>
      <c r="I15" s="91"/>
      <c r="J15" s="91">
        <f>SUM(F15:I16)*14</f>
        <v>42</v>
      </c>
      <c r="K15" s="91">
        <f>25*E15-J15</f>
        <v>108</v>
      </c>
      <c r="L15" s="91" t="s">
        <v>24</v>
      </c>
      <c r="M15" s="91"/>
      <c r="P15" s="13"/>
      <c r="Q15" s="13"/>
      <c r="R15" s="13"/>
      <c r="S15" s="13"/>
      <c r="T15" s="13"/>
    </row>
    <row r="16" spans="1:20" x14ac:dyDescent="0.3">
      <c r="A16" s="206">
        <v>7</v>
      </c>
      <c r="B16" s="62" t="s">
        <v>138</v>
      </c>
      <c r="C16" s="62" t="s">
        <v>85</v>
      </c>
      <c r="D16" s="115"/>
      <c r="E16" s="91"/>
      <c r="F16" s="91"/>
      <c r="G16" s="91"/>
      <c r="H16" s="91"/>
      <c r="I16" s="91"/>
      <c r="J16" s="91"/>
      <c r="K16" s="91"/>
      <c r="L16" s="91"/>
      <c r="M16" s="91"/>
      <c r="P16" s="13"/>
      <c r="Q16" s="13"/>
      <c r="R16" s="13"/>
      <c r="S16" s="13"/>
      <c r="T16" s="13"/>
    </row>
    <row r="17" spans="1:20" x14ac:dyDescent="0.3">
      <c r="A17" s="123" t="s">
        <v>27</v>
      </c>
      <c r="B17" s="120"/>
      <c r="C17" s="124"/>
      <c r="D17" s="52" t="s">
        <v>28</v>
      </c>
      <c r="E17" s="119">
        <f t="shared" ref="E17:K17" si="2">SUM(E9:E16)</f>
        <v>30</v>
      </c>
      <c r="F17" s="48">
        <f t="shared" si="2"/>
        <v>6</v>
      </c>
      <c r="G17" s="49">
        <f t="shared" si="2"/>
        <v>1</v>
      </c>
      <c r="H17" s="49">
        <f t="shared" si="2"/>
        <v>7</v>
      </c>
      <c r="I17" s="49">
        <f t="shared" si="2"/>
        <v>0</v>
      </c>
      <c r="J17" s="120">
        <f t="shared" si="2"/>
        <v>196</v>
      </c>
      <c r="K17" s="120">
        <f t="shared" si="2"/>
        <v>554</v>
      </c>
      <c r="L17" s="53" t="s">
        <v>29</v>
      </c>
      <c r="M17" s="54" t="s">
        <v>30</v>
      </c>
      <c r="P17" s="13"/>
      <c r="Q17" s="13"/>
      <c r="R17" s="13"/>
      <c r="S17" s="13"/>
      <c r="T17" s="13"/>
    </row>
    <row r="18" spans="1:20" ht="15" thickBot="1" x14ac:dyDescent="0.35">
      <c r="A18" s="125"/>
      <c r="B18" s="79"/>
      <c r="C18" s="80"/>
      <c r="D18" s="43" t="s">
        <v>31</v>
      </c>
      <c r="E18" s="82"/>
      <c r="F18" s="42">
        <f>COUNT(F9:F16)</f>
        <v>5</v>
      </c>
      <c r="G18" s="15">
        <f>COUNT(G9:G16)</f>
        <v>1</v>
      </c>
      <c r="H18" s="15">
        <f>COUNT(H9:H16)</f>
        <v>4</v>
      </c>
      <c r="I18" s="15">
        <f>COUNT(I9:I16)</f>
        <v>0</v>
      </c>
      <c r="J18" s="79"/>
      <c r="K18" s="79"/>
      <c r="L18" s="16">
        <f>COUNTIF(L9:M16,"=E")</f>
        <v>5</v>
      </c>
      <c r="M18" s="17">
        <f>COUNTIF(L9:M16,"=V")+COUNTIF(L9:M16,"=C")</f>
        <v>0</v>
      </c>
      <c r="P18" s="13"/>
      <c r="Q18" s="13"/>
      <c r="R18" s="13"/>
      <c r="S18" s="13"/>
      <c r="T18" s="13"/>
    </row>
    <row r="19" spans="1:20" ht="15" thickBot="1" x14ac:dyDescent="0.35">
      <c r="A19" s="166" t="s">
        <v>32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P19" s="13"/>
      <c r="Q19" s="12"/>
      <c r="R19" s="13"/>
      <c r="S19" s="13"/>
      <c r="T19" s="13"/>
    </row>
    <row r="20" spans="1:20" s="55" customFormat="1" x14ac:dyDescent="0.3">
      <c r="A20" s="207">
        <v>8</v>
      </c>
      <c r="B20" s="208" t="s">
        <v>139</v>
      </c>
      <c r="C20" s="209" t="s">
        <v>87</v>
      </c>
      <c r="D20" s="61" t="s">
        <v>18</v>
      </c>
      <c r="E20" s="61">
        <v>4</v>
      </c>
      <c r="F20" s="61">
        <v>1</v>
      </c>
      <c r="G20" s="61"/>
      <c r="H20" s="61">
        <v>1</v>
      </c>
      <c r="I20" s="61"/>
      <c r="J20" s="61">
        <f>SUM(F20:I20)*14</f>
        <v>28</v>
      </c>
      <c r="K20" s="61">
        <f>E20*25-J20</f>
        <v>72</v>
      </c>
      <c r="L20" s="113" t="s">
        <v>24</v>
      </c>
      <c r="M20" s="114"/>
      <c r="P20" s="58"/>
      <c r="Q20" s="57"/>
      <c r="R20" s="59"/>
      <c r="S20" s="59"/>
      <c r="T20" s="59"/>
    </row>
    <row r="21" spans="1:20" s="55" customFormat="1" x14ac:dyDescent="0.3">
      <c r="A21" s="210">
        <v>9</v>
      </c>
      <c r="B21" s="62" t="s">
        <v>140</v>
      </c>
      <c r="C21" s="63" t="s">
        <v>88</v>
      </c>
      <c r="D21" s="60" t="s">
        <v>18</v>
      </c>
      <c r="E21" s="60">
        <v>4</v>
      </c>
      <c r="F21" s="60">
        <v>1</v>
      </c>
      <c r="G21" s="60"/>
      <c r="H21" s="60">
        <v>1</v>
      </c>
      <c r="I21" s="60"/>
      <c r="J21" s="60">
        <v>28</v>
      </c>
      <c r="K21" s="60">
        <v>72</v>
      </c>
      <c r="L21" s="115" t="s">
        <v>24</v>
      </c>
      <c r="M21" s="116"/>
      <c r="P21" s="58"/>
      <c r="Q21" s="57"/>
      <c r="R21" s="59"/>
      <c r="S21" s="59"/>
      <c r="T21" s="59"/>
    </row>
    <row r="22" spans="1:20" s="55" customFormat="1" ht="15" thickBot="1" x14ac:dyDescent="0.35">
      <c r="A22" s="211">
        <v>10</v>
      </c>
      <c r="B22" s="212" t="s">
        <v>141</v>
      </c>
      <c r="C22" s="213" t="s">
        <v>86</v>
      </c>
      <c r="D22" s="214" t="s">
        <v>17</v>
      </c>
      <c r="E22" s="214">
        <v>5</v>
      </c>
      <c r="F22" s="214">
        <v>1</v>
      </c>
      <c r="G22" s="214">
        <v>2</v>
      </c>
      <c r="H22" s="214"/>
      <c r="I22" s="214"/>
      <c r="J22" s="214">
        <v>42</v>
      </c>
      <c r="K22" s="214">
        <f>E22*25-J22</f>
        <v>83</v>
      </c>
      <c r="L22" s="215" t="s">
        <v>24</v>
      </c>
      <c r="M22" s="216"/>
      <c r="P22" s="58"/>
      <c r="Q22" s="57"/>
      <c r="R22" s="59"/>
      <c r="S22" s="59"/>
      <c r="T22" s="59"/>
    </row>
    <row r="23" spans="1:20" s="55" customFormat="1" ht="15" thickBot="1" x14ac:dyDescent="0.35">
      <c r="P23" s="58"/>
      <c r="Q23" s="57"/>
      <c r="R23" s="59"/>
      <c r="S23" s="59"/>
      <c r="T23" s="59"/>
    </row>
    <row r="24" spans="1:20" ht="15" thickBot="1" x14ac:dyDescent="0.35">
      <c r="B24" s="3"/>
      <c r="C24" s="3"/>
      <c r="D24" s="1"/>
      <c r="E24" s="3"/>
      <c r="F24" s="3"/>
      <c r="G24" s="3"/>
      <c r="H24" s="1"/>
      <c r="I24" s="1"/>
      <c r="J24" s="3"/>
      <c r="K24" s="3"/>
      <c r="L24" s="128"/>
      <c r="M24" s="128"/>
      <c r="P24" s="13"/>
      <c r="Q24" s="13"/>
      <c r="R24" s="13"/>
      <c r="S24" s="13"/>
      <c r="T24" s="13"/>
    </row>
    <row r="25" spans="1:20" x14ac:dyDescent="0.3">
      <c r="B25" s="69" t="s">
        <v>34</v>
      </c>
      <c r="C25" s="31" t="str">
        <f>Sem_I!C27</f>
        <v>Discipline Obligatorii:</v>
      </c>
      <c r="D25" s="72">
        <f>SUM(F9:I11)</f>
        <v>8</v>
      </c>
      <c r="E25" s="73"/>
      <c r="F25" s="73"/>
      <c r="G25" s="73"/>
      <c r="H25" s="73"/>
      <c r="I25" s="73"/>
      <c r="J25" s="73"/>
      <c r="K25" s="73"/>
      <c r="L25" s="73"/>
      <c r="M25" s="74"/>
      <c r="P25" s="13"/>
      <c r="Q25" s="13"/>
      <c r="R25" s="13"/>
      <c r="S25" s="13"/>
      <c r="T25" s="13"/>
    </row>
    <row r="26" spans="1:20" x14ac:dyDescent="0.3">
      <c r="B26" s="70"/>
      <c r="C26" s="32" t="str">
        <f>Sem_I!C28</f>
        <v>Discipline Opționale:</v>
      </c>
      <c r="D26" s="75">
        <f>SUM(F13:I16)</f>
        <v>6</v>
      </c>
      <c r="E26" s="76"/>
      <c r="F26" s="76"/>
      <c r="G26" s="76"/>
      <c r="H26" s="76"/>
      <c r="I26" s="76"/>
      <c r="J26" s="76"/>
      <c r="K26" s="76"/>
      <c r="L26" s="76"/>
      <c r="M26" s="77"/>
      <c r="P26" s="13"/>
      <c r="Q26" s="13"/>
      <c r="R26" s="13"/>
      <c r="S26" s="13"/>
      <c r="T26" s="13"/>
    </row>
    <row r="27" spans="1:20" ht="15" thickBot="1" x14ac:dyDescent="0.35">
      <c r="B27" s="71"/>
      <c r="C27" s="33" t="str">
        <f>Sem_I!C29</f>
        <v>Discipline Facultative:</v>
      </c>
      <c r="D27" s="78">
        <f>SUM(F20:I22)</f>
        <v>7</v>
      </c>
      <c r="E27" s="79"/>
      <c r="F27" s="79"/>
      <c r="G27" s="79"/>
      <c r="H27" s="79"/>
      <c r="I27" s="79"/>
      <c r="J27" s="79"/>
      <c r="K27" s="79"/>
      <c r="L27" s="79"/>
      <c r="M27" s="80"/>
      <c r="P27" s="13"/>
      <c r="Q27" s="13"/>
      <c r="R27" s="13"/>
      <c r="S27" s="13"/>
      <c r="T27" s="13"/>
    </row>
    <row r="28" spans="1:20" x14ac:dyDescent="0.3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P28" s="13"/>
      <c r="Q28" s="13"/>
      <c r="R28" s="13"/>
      <c r="S28" s="13"/>
      <c r="T28" s="13"/>
    </row>
    <row r="29" spans="1:20" x14ac:dyDescent="0.3">
      <c r="B29" s="4" t="s">
        <v>38</v>
      </c>
      <c r="C29" s="9"/>
      <c r="D29" s="1"/>
      <c r="E29" s="93" t="s">
        <v>39</v>
      </c>
      <c r="F29" s="93"/>
      <c r="G29" s="4"/>
      <c r="H29" s="1"/>
      <c r="I29" s="1"/>
      <c r="J29" s="92" t="s">
        <v>40</v>
      </c>
      <c r="K29" s="92"/>
      <c r="L29" s="92"/>
      <c r="M29" s="92"/>
      <c r="P29" s="13"/>
      <c r="Q29" s="13"/>
      <c r="R29" s="13"/>
      <c r="S29" s="13"/>
      <c r="T29" s="13"/>
    </row>
    <row r="30" spans="1:20" x14ac:dyDescent="0.3">
      <c r="B30" s="68" t="str">
        <f>Sem_I!B32</f>
        <v>Mihnea - Cosmin COSTOIU</v>
      </c>
      <c r="C30" s="68"/>
      <c r="D30" s="89" t="str">
        <f>Sem_I!D32</f>
        <v>Prenume NUME</v>
      </c>
      <c r="E30" s="89"/>
      <c r="F30" s="89"/>
      <c r="G30" s="89"/>
      <c r="H30" s="89"/>
      <c r="I30" s="89"/>
      <c r="J30" s="83" t="str">
        <f>Sem_I!J32</f>
        <v>Prenume NUME</v>
      </c>
      <c r="K30" s="83"/>
      <c r="L30" s="83"/>
      <c r="M30" s="83"/>
      <c r="P30" s="13"/>
      <c r="Q30" s="13"/>
      <c r="R30" s="13"/>
      <c r="S30" s="13"/>
      <c r="T30" s="13"/>
    </row>
    <row r="31" spans="1:20" ht="39" customHeight="1" x14ac:dyDescent="0.3">
      <c r="B31" s="1"/>
      <c r="C31" s="1"/>
      <c r="D31" s="1"/>
      <c r="E31" s="88" t="s">
        <v>118</v>
      </c>
      <c r="F31" s="88"/>
      <c r="G31" s="88"/>
      <c r="H31" s="88"/>
      <c r="I31" s="1"/>
      <c r="J31" s="1"/>
      <c r="K31" s="88" t="s">
        <v>117</v>
      </c>
      <c r="L31" s="88"/>
      <c r="M31" s="88"/>
      <c r="P31" s="13"/>
      <c r="Q31" s="13"/>
      <c r="R31" s="13"/>
      <c r="S31" s="13"/>
      <c r="T31" s="13"/>
    </row>
    <row r="32" spans="1:20" x14ac:dyDescent="0.3">
      <c r="B32" s="1"/>
      <c r="C32" s="1"/>
      <c r="D32" s="1"/>
      <c r="E32" s="88"/>
      <c r="F32" s="88"/>
      <c r="G32" s="88"/>
      <c r="H32" s="88"/>
      <c r="I32" s="1"/>
      <c r="J32" s="1"/>
      <c r="K32" s="88"/>
      <c r="L32" s="88"/>
      <c r="M32" s="88"/>
      <c r="P32" s="13"/>
      <c r="Q32" s="13"/>
      <c r="R32" s="13"/>
      <c r="S32" s="13"/>
      <c r="T32" s="13"/>
    </row>
    <row r="33" spans="2:12" x14ac:dyDescent="0.3">
      <c r="B33" s="1"/>
      <c r="C33" s="1"/>
      <c r="H33" s="4"/>
      <c r="I33" s="4"/>
      <c r="J33" s="1"/>
      <c r="K33" s="1"/>
      <c r="L33" s="1"/>
    </row>
    <row r="34" spans="2:12" x14ac:dyDescent="0.3">
      <c r="B34" s="1"/>
      <c r="C34" s="1"/>
      <c r="D34" s="1"/>
      <c r="E34" s="4"/>
      <c r="F34" s="4"/>
      <c r="G34" s="4"/>
      <c r="H34" s="1"/>
      <c r="I34" s="1"/>
      <c r="J34" s="1"/>
      <c r="K34" s="1"/>
      <c r="L34" s="1"/>
    </row>
    <row r="35" spans="2:12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52" spans="1:13" x14ac:dyDescent="0.3">
      <c r="A52" s="117" t="s">
        <v>47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</row>
    <row r="53" spans="1:13" x14ac:dyDescent="0.3">
      <c r="A53" s="112" t="s">
        <v>44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</sheetData>
  <sheetProtection algorithmName="SHA-512" hashValue="5z6B2uLBAewZsVBoonJFi+Yo048ScieeyCBBMNz85T6LcFUFIbMG3GlOAoKm5rZfbkm2r9FKZi8M1L67QQj2vA==" saltValue="xV+4jK4UQy2aFmVhnWCYKQ==" spinCount="100000" sheet="1" formatCells="0" formatColumns="0" formatRows="0" insertColumns="0" insertRows="0" insertHyperlinks="0" deleteColumns="0" deleteRows="0" sort="0" autoFilter="0" pivotTables="0"/>
  <protectedRanges>
    <protectedRange sqref="L2 N12:XFD12 A13:C16 J13:K15 L13:XFD16 E13:I16 A9:C11 E9:XFD11 A20:B22" name="Editabil"/>
    <protectedRange sqref="D13:D16" name="Editabil_3_4_3_1_1_1"/>
    <protectedRange sqref="D9:D11" name="Editabil_3_4_3_1_1_1_1"/>
    <protectedRange sqref="D20:D22" name="Editabil_3_4_3_1_1_1_2"/>
    <protectedRange sqref="K1:L1" name="Editabil_2"/>
  </protectedRanges>
  <mergeCells count="62">
    <mergeCell ref="E31:H32"/>
    <mergeCell ref="K31:M32"/>
    <mergeCell ref="A6:A7"/>
    <mergeCell ref="A8:M8"/>
    <mergeCell ref="A53:M53"/>
    <mergeCell ref="E29:F29"/>
    <mergeCell ref="L20:M20"/>
    <mergeCell ref="L24:M24"/>
    <mergeCell ref="B25:B27"/>
    <mergeCell ref="D25:M25"/>
    <mergeCell ref="D26:M26"/>
    <mergeCell ref="D27:M27"/>
    <mergeCell ref="B30:C30"/>
    <mergeCell ref="D30:I30"/>
    <mergeCell ref="J30:M30"/>
    <mergeCell ref="A52:M52"/>
    <mergeCell ref="J29:M29"/>
    <mergeCell ref="L22:M22"/>
    <mergeCell ref="I15:I16"/>
    <mergeCell ref="A12:M12"/>
    <mergeCell ref="K15:K16"/>
    <mergeCell ref="L15:M16"/>
    <mergeCell ref="L13:M14"/>
    <mergeCell ref="J13:J14"/>
    <mergeCell ref="G13:G14"/>
    <mergeCell ref="H13:H14"/>
    <mergeCell ref="I13:I14"/>
    <mergeCell ref="D15:D16"/>
    <mergeCell ref="E15:E16"/>
    <mergeCell ref="F15:F16"/>
    <mergeCell ref="K1:L1"/>
    <mergeCell ref="C4:G4"/>
    <mergeCell ref="L4:M4"/>
    <mergeCell ref="L6:M7"/>
    <mergeCell ref="J15:J16"/>
    <mergeCell ref="G15:G16"/>
    <mergeCell ref="K13:K14"/>
    <mergeCell ref="F6:I6"/>
    <mergeCell ref="B2:C2"/>
    <mergeCell ref="L2:M2"/>
    <mergeCell ref="C3:G3"/>
    <mergeCell ref="L3:M3"/>
    <mergeCell ref="D1:H1"/>
    <mergeCell ref="D2:H2"/>
    <mergeCell ref="B6:B7"/>
    <mergeCell ref="C6:C7"/>
    <mergeCell ref="J6:K6"/>
    <mergeCell ref="D6:D7"/>
    <mergeCell ref="L21:M21"/>
    <mergeCell ref="A19:M19"/>
    <mergeCell ref="A17:C18"/>
    <mergeCell ref="L9:M9"/>
    <mergeCell ref="E17:E18"/>
    <mergeCell ref="J17:J18"/>
    <mergeCell ref="K17:K18"/>
    <mergeCell ref="E13:E14"/>
    <mergeCell ref="D13:D14"/>
    <mergeCell ref="L10:M10"/>
    <mergeCell ref="L11:M11"/>
    <mergeCell ref="F13:F14"/>
    <mergeCell ref="E6:E7"/>
    <mergeCell ref="H15:H16"/>
  </mergeCells>
  <conditionalFormatting sqref="D1">
    <cfRule type="cellIs" dxfId="42" priority="1" stopIfTrue="1" operator="equal">
      <formula>"DS"</formula>
    </cfRule>
  </conditionalFormatting>
  <conditionalFormatting sqref="D1:D8">
    <cfRule type="cellIs" dxfId="41" priority="2" operator="equal">
      <formula>"DA"</formula>
    </cfRule>
    <cfRule type="cellIs" dxfId="40" priority="3" operator="equal">
      <formula>"DC"</formula>
    </cfRule>
  </conditionalFormatting>
  <conditionalFormatting sqref="D2:D8 D17:D19 D24:D33">
    <cfRule type="cellIs" dxfId="39" priority="80" operator="equal">
      <formula>"DS"</formula>
    </cfRule>
  </conditionalFormatting>
  <conditionalFormatting sqref="D9:D11 D13 D15 D20:D22">
    <cfRule type="cellIs" dxfId="38" priority="10" operator="equal">
      <formula>"C'"</formula>
    </cfRule>
    <cfRule type="cellIs" dxfId="37" priority="11" operator="equal">
      <formula>"S"</formula>
    </cfRule>
    <cfRule type="cellIs" dxfId="36" priority="12" operator="equal">
      <formula>"C"</formula>
    </cfRule>
    <cfRule type="cellIs" dxfId="35" priority="13" operator="equal">
      <formula>"F"</formula>
    </cfRule>
  </conditionalFormatting>
  <conditionalFormatting sqref="D17:D19 D24:D33">
    <cfRule type="cellIs" dxfId="34" priority="84" operator="equal">
      <formula>"DA"</formula>
    </cfRule>
    <cfRule type="cellIs" dxfId="33" priority="86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4" orientation="landscape" horizontalDpi="300" verticalDpi="300" r:id="rId1"/>
  <rowBreaks count="1" manualBreakCount="1">
    <brk id="3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8BD1-F988-469E-86AE-9E177A4E3B18}">
  <dimension ref="A1:T60"/>
  <sheetViews>
    <sheetView tabSelected="1" topLeftCell="A6" zoomScale="80" zoomScaleNormal="80" zoomScaleSheetLayoutView="85" workbookViewId="0">
      <selection activeCell="R27" sqref="R27"/>
    </sheetView>
  </sheetViews>
  <sheetFormatPr defaultRowHeight="14.4" x14ac:dyDescent="0.3"/>
  <cols>
    <col min="1" max="1" width="4.6640625" style="18" customWidth="1"/>
    <col min="2" max="2" width="19.44140625" bestFit="1" customWidth="1"/>
    <col min="3" max="3" width="45.6640625" customWidth="1"/>
    <col min="4" max="4" width="10.44140625" customWidth="1"/>
    <col min="5" max="5" width="6" customWidth="1"/>
    <col min="6" max="9" width="5.6640625" customWidth="1"/>
    <col min="10" max="11" width="11" customWidth="1"/>
    <col min="12" max="12" width="3.6640625" style="6" customWidth="1"/>
    <col min="13" max="13" width="8.5546875" style="6" customWidth="1"/>
  </cols>
  <sheetData>
    <row r="1" spans="1:20" ht="69.900000000000006" customHeight="1" x14ac:dyDescent="0.35">
      <c r="A1" s="6"/>
      <c r="B1" s="3"/>
      <c r="C1" s="4"/>
      <c r="D1" s="95" t="str">
        <f>Sem_I!D1</f>
        <v>Plan de învățământ masterat</v>
      </c>
      <c r="E1" s="95"/>
      <c r="F1" s="95"/>
      <c r="G1" s="95"/>
      <c r="H1" s="95"/>
      <c r="I1" s="2"/>
      <c r="J1" s="5"/>
      <c r="K1" s="94" t="e" vm="2">
        <f>Sem_I!K1</f>
        <v>#VALUE!</v>
      </c>
      <c r="L1" s="94"/>
      <c r="P1" s="41"/>
      <c r="Q1" s="41"/>
      <c r="R1" s="41"/>
      <c r="S1" s="41"/>
      <c r="T1" s="41"/>
    </row>
    <row r="2" spans="1:20" ht="14.4" customHeight="1" x14ac:dyDescent="0.3">
      <c r="B2" s="84"/>
      <c r="C2" s="84"/>
      <c r="D2" s="93" t="str">
        <f>Sem_I!D2</f>
        <v>2025 - 2027</v>
      </c>
      <c r="E2" s="93"/>
      <c r="F2" s="93"/>
      <c r="G2" s="93"/>
      <c r="H2" s="93"/>
      <c r="J2" s="8"/>
      <c r="K2" s="8" t="s">
        <v>2</v>
      </c>
      <c r="L2" s="84" t="s">
        <v>48</v>
      </c>
      <c r="M2" s="84"/>
      <c r="P2" s="13"/>
      <c r="Q2" s="13"/>
      <c r="R2" s="13"/>
      <c r="S2" s="13"/>
      <c r="T2" s="13"/>
    </row>
    <row r="3" spans="1:20" x14ac:dyDescent="0.3">
      <c r="B3" s="7" t="s">
        <v>4</v>
      </c>
      <c r="C3" s="84" t="str">
        <f>Sem_I!C3</f>
        <v>Știința Sportului și Educației Fizice</v>
      </c>
      <c r="D3" s="84"/>
      <c r="E3" s="84"/>
      <c r="F3" s="84"/>
      <c r="G3" s="84"/>
      <c r="J3" s="8"/>
      <c r="K3" s="8" t="s">
        <v>5</v>
      </c>
      <c r="L3" s="84" t="s">
        <v>45</v>
      </c>
      <c r="M3" s="84"/>
      <c r="P3" s="13"/>
      <c r="Q3" s="13"/>
      <c r="R3" s="13"/>
      <c r="S3" s="13"/>
      <c r="T3" s="13"/>
    </row>
    <row r="4" spans="1:20" x14ac:dyDescent="0.3">
      <c r="B4" s="7" t="s">
        <v>7</v>
      </c>
      <c r="C4" s="84" t="str">
        <f>Sem_I!C4</f>
        <v>Activități motrice curriculare și extracurriculare</v>
      </c>
      <c r="D4" s="84"/>
      <c r="E4" s="84"/>
      <c r="F4" s="84"/>
      <c r="G4" s="84"/>
      <c r="J4" s="8"/>
      <c r="K4" s="8" t="s">
        <v>8</v>
      </c>
      <c r="L4" s="84" t="s">
        <v>45</v>
      </c>
      <c r="M4" s="84"/>
      <c r="T4" s="13"/>
    </row>
    <row r="5" spans="1:20" ht="15" thickBot="1" x14ac:dyDescent="0.35">
      <c r="B5" s="7"/>
      <c r="C5" s="3"/>
      <c r="D5" s="3"/>
      <c r="E5" s="3"/>
      <c r="F5" s="3"/>
      <c r="G5" s="3"/>
      <c r="J5" s="8"/>
      <c r="K5" s="9"/>
      <c r="L5" s="3"/>
      <c r="T5" s="13"/>
    </row>
    <row r="6" spans="1:20" s="1" customFormat="1" ht="14.4" customHeight="1" x14ac:dyDescent="0.3">
      <c r="A6" s="126" t="s">
        <v>49</v>
      </c>
      <c r="B6" s="99" t="s">
        <v>10</v>
      </c>
      <c r="C6" s="99" t="s">
        <v>11</v>
      </c>
      <c r="D6" s="99" t="s">
        <v>12</v>
      </c>
      <c r="E6" s="101" t="s">
        <v>13</v>
      </c>
      <c r="F6" s="85" t="s">
        <v>14</v>
      </c>
      <c r="G6" s="86"/>
      <c r="H6" s="86"/>
      <c r="I6" s="86"/>
      <c r="J6" s="99" t="s">
        <v>15</v>
      </c>
      <c r="K6" s="99"/>
      <c r="L6" s="99" t="s">
        <v>16</v>
      </c>
      <c r="M6" s="105"/>
      <c r="O6" s="37"/>
      <c r="T6" s="13"/>
    </row>
    <row r="7" spans="1:20" ht="29.4" thickBot="1" x14ac:dyDescent="0.35">
      <c r="A7" s="127"/>
      <c r="B7" s="100"/>
      <c r="C7" s="100"/>
      <c r="D7" s="100"/>
      <c r="E7" s="102"/>
      <c r="F7" s="10" t="s">
        <v>17</v>
      </c>
      <c r="G7" s="10" t="s">
        <v>18</v>
      </c>
      <c r="H7" s="10" t="s">
        <v>19</v>
      </c>
      <c r="I7" s="10" t="s">
        <v>55</v>
      </c>
      <c r="J7" s="45" t="s">
        <v>20</v>
      </c>
      <c r="K7" s="45" t="s">
        <v>21</v>
      </c>
      <c r="L7" s="100"/>
      <c r="M7" s="106"/>
      <c r="P7" s="13"/>
      <c r="Q7" s="13"/>
      <c r="R7" s="13"/>
      <c r="S7" s="13"/>
      <c r="T7" s="13"/>
    </row>
    <row r="8" spans="1:20" ht="15" customHeight="1" thickBot="1" x14ac:dyDescent="0.35">
      <c r="A8" s="141" t="s">
        <v>22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42"/>
      <c r="P8" s="13"/>
      <c r="Q8" s="13"/>
      <c r="R8" s="13"/>
      <c r="S8" s="13"/>
      <c r="T8" s="13"/>
    </row>
    <row r="9" spans="1:20" x14ac:dyDescent="0.3">
      <c r="A9" s="132">
        <v>1</v>
      </c>
      <c r="B9" s="162" t="s">
        <v>142</v>
      </c>
      <c r="C9" s="147" t="s">
        <v>92</v>
      </c>
      <c r="D9" s="148" t="s">
        <v>23</v>
      </c>
      <c r="E9" s="133">
        <v>5</v>
      </c>
      <c r="F9" s="133">
        <v>1</v>
      </c>
      <c r="G9" s="133"/>
      <c r="H9" s="133">
        <v>1</v>
      </c>
      <c r="I9" s="133"/>
      <c r="J9" s="133">
        <v>28</v>
      </c>
      <c r="K9" s="133">
        <v>97</v>
      </c>
      <c r="L9" s="134" t="s">
        <v>24</v>
      </c>
      <c r="M9" s="135"/>
      <c r="P9" s="13"/>
      <c r="Q9" s="13"/>
      <c r="R9" s="13"/>
      <c r="S9" s="13"/>
      <c r="T9" s="13"/>
    </row>
    <row r="10" spans="1:20" x14ac:dyDescent="0.3">
      <c r="A10" s="136">
        <v>2</v>
      </c>
      <c r="B10" s="163" t="s">
        <v>143</v>
      </c>
      <c r="C10" s="144" t="s">
        <v>93</v>
      </c>
      <c r="D10" s="145" t="s">
        <v>23</v>
      </c>
      <c r="E10" s="138">
        <v>5</v>
      </c>
      <c r="F10" s="138">
        <v>1</v>
      </c>
      <c r="G10" s="138"/>
      <c r="H10" s="138">
        <v>2</v>
      </c>
      <c r="I10" s="138"/>
      <c r="J10" s="138">
        <v>42</v>
      </c>
      <c r="K10" s="138">
        <v>83</v>
      </c>
      <c r="L10" s="139" t="s">
        <v>24</v>
      </c>
      <c r="M10" s="140"/>
      <c r="P10" s="13"/>
      <c r="Q10" s="13"/>
      <c r="R10" s="13"/>
      <c r="S10" s="13"/>
      <c r="T10" s="13"/>
    </row>
    <row r="11" spans="1:20" ht="24" customHeight="1" x14ac:dyDescent="0.3">
      <c r="A11" s="136">
        <v>3</v>
      </c>
      <c r="B11" s="163" t="s">
        <v>144</v>
      </c>
      <c r="C11" s="144" t="s">
        <v>94</v>
      </c>
      <c r="D11" s="145" t="s">
        <v>23</v>
      </c>
      <c r="E11" s="138">
        <v>4</v>
      </c>
      <c r="F11" s="138">
        <v>1</v>
      </c>
      <c r="G11" s="138"/>
      <c r="H11" s="138">
        <v>1</v>
      </c>
      <c r="I11" s="138"/>
      <c r="J11" s="138">
        <v>28</v>
      </c>
      <c r="K11" s="138">
        <v>122</v>
      </c>
      <c r="L11" s="139" t="s">
        <v>24</v>
      </c>
      <c r="M11" s="140"/>
      <c r="P11" s="13"/>
      <c r="Q11" s="13"/>
      <c r="R11" s="13"/>
      <c r="S11" s="13"/>
      <c r="T11" s="13"/>
    </row>
    <row r="12" spans="1:20" ht="14.4" customHeight="1" x14ac:dyDescent="0.3">
      <c r="A12" s="136">
        <v>4</v>
      </c>
      <c r="B12" s="163" t="s">
        <v>145</v>
      </c>
      <c r="C12" s="144" t="s">
        <v>95</v>
      </c>
      <c r="D12" s="145" t="s">
        <v>23</v>
      </c>
      <c r="E12" s="138">
        <v>4</v>
      </c>
      <c r="F12" s="138">
        <v>1</v>
      </c>
      <c r="G12" s="138"/>
      <c r="H12" s="138">
        <v>1</v>
      </c>
      <c r="I12" s="138"/>
      <c r="J12" s="138">
        <v>28</v>
      </c>
      <c r="K12" s="138">
        <v>72</v>
      </c>
      <c r="L12" s="139" t="s">
        <v>26</v>
      </c>
      <c r="M12" s="140"/>
      <c r="P12" s="13"/>
      <c r="Q12" s="13"/>
      <c r="R12" s="13"/>
      <c r="S12" s="13"/>
      <c r="T12" s="13"/>
    </row>
    <row r="13" spans="1:20" ht="15" thickBot="1" x14ac:dyDescent="0.35">
      <c r="A13" s="149">
        <v>5</v>
      </c>
      <c r="B13" s="164" t="s">
        <v>154</v>
      </c>
      <c r="C13" s="150" t="s">
        <v>81</v>
      </c>
      <c r="D13" s="199" t="s">
        <v>159</v>
      </c>
      <c r="E13" s="152">
        <v>3</v>
      </c>
      <c r="F13" s="152"/>
      <c r="G13" s="152"/>
      <c r="H13" s="152"/>
      <c r="I13" s="152"/>
      <c r="J13" s="153" t="s">
        <v>91</v>
      </c>
      <c r="K13" s="153"/>
      <c r="L13" s="153" t="s">
        <v>26</v>
      </c>
      <c r="M13" s="154"/>
      <c r="P13" s="13"/>
      <c r="Q13" s="13"/>
      <c r="R13" s="13"/>
      <c r="S13" s="13"/>
      <c r="T13" s="13"/>
    </row>
    <row r="14" spans="1:20" ht="15" thickBot="1" x14ac:dyDescent="0.35">
      <c r="A14" s="155" t="s">
        <v>25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7"/>
      <c r="P14" s="13"/>
      <c r="Q14" s="13"/>
      <c r="R14" s="13"/>
      <c r="S14" s="13"/>
      <c r="T14" s="13"/>
    </row>
    <row r="15" spans="1:20" ht="14.4" customHeight="1" x14ac:dyDescent="0.3">
      <c r="A15" s="132">
        <v>6</v>
      </c>
      <c r="B15" s="146" t="s">
        <v>146</v>
      </c>
      <c r="C15" s="147" t="s">
        <v>96</v>
      </c>
      <c r="D15" s="159" t="s">
        <v>18</v>
      </c>
      <c r="E15" s="134">
        <v>5</v>
      </c>
      <c r="F15" s="134">
        <v>1</v>
      </c>
      <c r="G15" s="134"/>
      <c r="H15" s="134">
        <v>2</v>
      </c>
      <c r="I15" s="134"/>
      <c r="J15" s="134">
        <f>SUM(F15:I16)*14</f>
        <v>42</v>
      </c>
      <c r="K15" s="134">
        <f>25*E15-J15</f>
        <v>83</v>
      </c>
      <c r="L15" s="134" t="s">
        <v>24</v>
      </c>
      <c r="M15" s="135"/>
      <c r="P15" s="13"/>
      <c r="Q15" s="13"/>
      <c r="R15" s="13"/>
      <c r="S15" s="13"/>
      <c r="T15" s="13"/>
    </row>
    <row r="16" spans="1:20" x14ac:dyDescent="0.3">
      <c r="A16" s="136">
        <v>7</v>
      </c>
      <c r="B16" s="137" t="s">
        <v>147</v>
      </c>
      <c r="C16" s="144" t="s">
        <v>97</v>
      </c>
      <c r="D16" s="158"/>
      <c r="E16" s="139"/>
      <c r="F16" s="139"/>
      <c r="G16" s="139"/>
      <c r="H16" s="139"/>
      <c r="I16" s="139"/>
      <c r="J16" s="139"/>
      <c r="K16" s="139"/>
      <c r="L16" s="139"/>
      <c r="M16" s="140"/>
      <c r="P16" s="13"/>
      <c r="Q16" s="13"/>
      <c r="R16" s="13"/>
      <c r="S16" s="13"/>
      <c r="T16" s="13"/>
    </row>
    <row r="17" spans="1:20" x14ac:dyDescent="0.3">
      <c r="A17" s="136">
        <v>8</v>
      </c>
      <c r="B17" s="137" t="s">
        <v>148</v>
      </c>
      <c r="C17" s="144" t="s">
        <v>98</v>
      </c>
      <c r="D17" s="158" t="s">
        <v>18</v>
      </c>
      <c r="E17" s="139">
        <v>4</v>
      </c>
      <c r="F17" s="139">
        <v>1</v>
      </c>
      <c r="G17" s="139">
        <v>1</v>
      </c>
      <c r="H17" s="139"/>
      <c r="I17" s="139"/>
      <c r="J17" s="139">
        <f>SUM(F17:I18)*14</f>
        <v>28</v>
      </c>
      <c r="K17" s="139">
        <f>25*E17-J17</f>
        <v>72</v>
      </c>
      <c r="L17" s="139" t="s">
        <v>24</v>
      </c>
      <c r="M17" s="140"/>
      <c r="P17" s="13"/>
      <c r="Q17" s="13"/>
      <c r="R17" s="13"/>
      <c r="S17" s="13"/>
      <c r="T17" s="13"/>
    </row>
    <row r="18" spans="1:20" ht="15" thickBot="1" x14ac:dyDescent="0.35">
      <c r="A18" s="149">
        <v>9</v>
      </c>
      <c r="B18" s="150" t="s">
        <v>149</v>
      </c>
      <c r="C18" s="160" t="s">
        <v>99</v>
      </c>
      <c r="D18" s="161"/>
      <c r="E18" s="153"/>
      <c r="F18" s="153"/>
      <c r="G18" s="153"/>
      <c r="H18" s="153"/>
      <c r="I18" s="153"/>
      <c r="J18" s="153"/>
      <c r="K18" s="153"/>
      <c r="L18" s="153"/>
      <c r="M18" s="154"/>
      <c r="P18" s="13"/>
      <c r="Q18" s="13"/>
      <c r="R18" s="13"/>
      <c r="S18" s="13"/>
      <c r="T18" s="13"/>
    </row>
    <row r="19" spans="1:20" x14ac:dyDescent="0.3">
      <c r="A19" s="123" t="s">
        <v>27</v>
      </c>
      <c r="B19" s="120"/>
      <c r="C19" s="124"/>
      <c r="D19" s="52" t="s">
        <v>28</v>
      </c>
      <c r="E19" s="119">
        <f t="shared" ref="E19:K19" si="0">SUM(E9:E18)</f>
        <v>30</v>
      </c>
      <c r="F19" s="48">
        <f t="shared" si="0"/>
        <v>6</v>
      </c>
      <c r="G19" s="49">
        <f t="shared" si="0"/>
        <v>1</v>
      </c>
      <c r="H19" s="49">
        <f t="shared" si="0"/>
        <v>7</v>
      </c>
      <c r="I19" s="49">
        <f t="shared" si="0"/>
        <v>0</v>
      </c>
      <c r="J19" s="120">
        <f t="shared" si="0"/>
        <v>196</v>
      </c>
      <c r="K19" s="120">
        <f t="shared" si="0"/>
        <v>529</v>
      </c>
      <c r="L19" s="53" t="s">
        <v>29</v>
      </c>
      <c r="M19" s="54" t="s">
        <v>30</v>
      </c>
      <c r="P19" s="13"/>
      <c r="Q19" s="13"/>
      <c r="R19" s="13"/>
      <c r="S19" s="13"/>
      <c r="T19" s="13"/>
    </row>
    <row r="20" spans="1:20" ht="15" customHeight="1" thickBot="1" x14ac:dyDescent="0.35">
      <c r="A20" s="125"/>
      <c r="B20" s="79"/>
      <c r="C20" s="80"/>
      <c r="D20" s="43" t="s">
        <v>31</v>
      </c>
      <c r="E20" s="82"/>
      <c r="F20" s="42">
        <f>COUNT(F9:F18)</f>
        <v>6</v>
      </c>
      <c r="G20" s="15">
        <f>COUNT(G9:G18)</f>
        <v>1</v>
      </c>
      <c r="H20" s="15">
        <f>COUNT(H9:H18)</f>
        <v>5</v>
      </c>
      <c r="I20" s="15">
        <f>COUNT(I9:I18)</f>
        <v>0</v>
      </c>
      <c r="J20" s="79"/>
      <c r="K20" s="79"/>
      <c r="L20" s="16">
        <f>COUNTIF(L9:M18,"=E")</f>
        <v>5</v>
      </c>
      <c r="M20" s="17">
        <f>COUNTIF(L9:M18,"=V")+COUNTIF(L9:M18,"=C")</f>
        <v>2</v>
      </c>
      <c r="P20" s="13"/>
      <c r="Q20" s="13"/>
      <c r="R20" s="13"/>
      <c r="S20" s="13"/>
      <c r="T20" s="13"/>
    </row>
    <row r="21" spans="1:20" s="55" customFormat="1" ht="15" thickBot="1" x14ac:dyDescent="0.35">
      <c r="A21" s="166" t="s">
        <v>32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2"/>
      <c r="P21" s="58"/>
      <c r="Q21" s="58"/>
      <c r="R21" s="58"/>
      <c r="S21" s="58"/>
      <c r="T21" s="58"/>
    </row>
    <row r="22" spans="1:20" x14ac:dyDescent="0.3">
      <c r="A22" s="173">
        <v>10</v>
      </c>
      <c r="B22" s="146" t="s">
        <v>150</v>
      </c>
      <c r="C22" s="147" t="s">
        <v>156</v>
      </c>
      <c r="D22" s="148" t="s">
        <v>18</v>
      </c>
      <c r="E22" s="133">
        <v>4</v>
      </c>
      <c r="F22" s="133">
        <v>1</v>
      </c>
      <c r="G22" s="133"/>
      <c r="H22" s="133">
        <v>1</v>
      </c>
      <c r="I22" s="148"/>
      <c r="J22" s="148">
        <f>SUM(F22:I22)*14</f>
        <v>28</v>
      </c>
      <c r="K22" s="148">
        <f>E22*25-J22</f>
        <v>72</v>
      </c>
      <c r="L22" s="159" t="s">
        <v>24</v>
      </c>
      <c r="M22" s="174"/>
      <c r="P22" s="13"/>
      <c r="Q22" s="12"/>
      <c r="R22" s="13"/>
      <c r="S22" s="13"/>
      <c r="T22" s="13"/>
    </row>
    <row r="23" spans="1:20" x14ac:dyDescent="0.3">
      <c r="A23" s="175">
        <v>11</v>
      </c>
      <c r="B23" s="137" t="s">
        <v>151</v>
      </c>
      <c r="C23" s="144" t="s">
        <v>157</v>
      </c>
      <c r="D23" s="145" t="s">
        <v>18</v>
      </c>
      <c r="E23" s="138">
        <v>4</v>
      </c>
      <c r="F23" s="138">
        <v>1</v>
      </c>
      <c r="G23" s="138">
        <v>1</v>
      </c>
      <c r="H23" s="138"/>
      <c r="I23" s="145"/>
      <c r="J23" s="145">
        <v>28</v>
      </c>
      <c r="K23" s="145">
        <v>72</v>
      </c>
      <c r="L23" s="158" t="s">
        <v>24</v>
      </c>
      <c r="M23" s="165"/>
      <c r="P23" s="13"/>
      <c r="Q23" s="12"/>
      <c r="R23" s="13"/>
      <c r="S23" s="13"/>
      <c r="T23" s="13"/>
    </row>
    <row r="24" spans="1:20" x14ac:dyDescent="0.3">
      <c r="A24" s="175">
        <v>12</v>
      </c>
      <c r="B24" s="137" t="s">
        <v>152</v>
      </c>
      <c r="C24" s="172" t="s">
        <v>100</v>
      </c>
      <c r="D24" s="145" t="s">
        <v>17</v>
      </c>
      <c r="E24" s="145">
        <v>5</v>
      </c>
      <c r="F24" s="145">
        <v>1</v>
      </c>
      <c r="G24" s="145">
        <v>2</v>
      </c>
      <c r="H24" s="145"/>
      <c r="I24" s="145"/>
      <c r="J24" s="145">
        <f>SUM(F24:I24)*14</f>
        <v>42</v>
      </c>
      <c r="K24" s="145">
        <f>E24*25-J24</f>
        <v>83</v>
      </c>
      <c r="L24" s="158" t="s">
        <v>24</v>
      </c>
      <c r="M24" s="165"/>
      <c r="P24" s="13"/>
      <c r="Q24" s="12"/>
      <c r="R24" s="13"/>
      <c r="S24" s="13"/>
      <c r="T24" s="13"/>
    </row>
    <row r="25" spans="1:20" ht="29.4" thickBot="1" x14ac:dyDescent="0.35">
      <c r="A25" s="176">
        <v>13</v>
      </c>
      <c r="B25" s="150" t="s">
        <v>153</v>
      </c>
      <c r="C25" s="177" t="s">
        <v>101</v>
      </c>
      <c r="D25" s="151" t="s">
        <v>54</v>
      </c>
      <c r="E25" s="151">
        <v>5</v>
      </c>
      <c r="F25" s="151"/>
      <c r="G25" s="151"/>
      <c r="H25" s="151"/>
      <c r="I25" s="151"/>
      <c r="J25" s="161" t="s">
        <v>155</v>
      </c>
      <c r="K25" s="161"/>
      <c r="L25" s="161" t="s">
        <v>26</v>
      </c>
      <c r="M25" s="178"/>
      <c r="P25" s="13"/>
      <c r="Q25" s="12"/>
      <c r="R25" s="13"/>
      <c r="S25" s="13"/>
      <c r="T25" s="13"/>
    </row>
    <row r="26" spans="1:20" ht="15" thickBot="1" x14ac:dyDescent="0.35">
      <c r="A26" s="179"/>
      <c r="B26" s="180"/>
      <c r="C26" s="181"/>
      <c r="D26" s="182"/>
      <c r="E26" s="182"/>
      <c r="F26" s="182"/>
      <c r="G26" s="182"/>
      <c r="H26" s="182"/>
      <c r="I26" s="182"/>
      <c r="J26" s="182"/>
      <c r="K26" s="182"/>
      <c r="L26" s="182"/>
      <c r="M26" s="183"/>
      <c r="P26" s="13"/>
      <c r="Q26" s="12"/>
      <c r="R26" s="13"/>
      <c r="S26" s="13"/>
      <c r="T26" s="13"/>
    </row>
    <row r="27" spans="1:20" ht="15" thickBot="1" x14ac:dyDescent="0.35">
      <c r="B27" s="184" t="s">
        <v>50</v>
      </c>
      <c r="C27" s="185"/>
      <c r="D27" s="167" t="s">
        <v>51</v>
      </c>
      <c r="E27" s="168"/>
      <c r="F27" s="168"/>
      <c r="G27" s="169"/>
      <c r="H27" s="169"/>
      <c r="I27" s="169"/>
      <c r="J27" s="169"/>
      <c r="K27" s="169"/>
      <c r="L27" s="170"/>
      <c r="M27" s="171"/>
      <c r="P27" s="13"/>
      <c r="Q27" s="12"/>
      <c r="R27" s="13"/>
      <c r="S27" s="13"/>
      <c r="T27" s="13"/>
    </row>
    <row r="28" spans="1:20" ht="15" thickBot="1" x14ac:dyDescent="0.35">
      <c r="P28" s="13"/>
      <c r="Q28" s="12"/>
      <c r="R28" s="13"/>
      <c r="S28" s="13"/>
      <c r="T28" s="13"/>
    </row>
    <row r="29" spans="1:20" ht="15" customHeight="1" thickBot="1" x14ac:dyDescent="0.35">
      <c r="B29" s="186" t="s">
        <v>52</v>
      </c>
      <c r="C29" s="187"/>
      <c r="D29" s="130" t="s">
        <v>53</v>
      </c>
      <c r="E29" s="131"/>
      <c r="F29" s="131"/>
      <c r="G29" s="34"/>
      <c r="H29" s="34"/>
      <c r="I29" s="34"/>
      <c r="J29" s="34"/>
      <c r="K29" s="34"/>
      <c r="L29" s="35"/>
      <c r="M29" s="36"/>
      <c r="P29" s="13"/>
      <c r="Q29" s="12"/>
      <c r="R29" s="13"/>
      <c r="S29" s="13"/>
      <c r="T29" s="13"/>
    </row>
    <row r="30" spans="1:20" ht="15" thickBot="1" x14ac:dyDescent="0.35">
      <c r="B30" s="3"/>
      <c r="C30" s="3"/>
      <c r="D30" s="1"/>
      <c r="E30" s="3"/>
      <c r="F30" s="3"/>
      <c r="G30" s="3"/>
      <c r="H30" s="1"/>
      <c r="I30" s="1"/>
      <c r="J30" s="3"/>
      <c r="K30" s="3"/>
      <c r="L30" s="128"/>
      <c r="M30" s="128"/>
      <c r="P30" s="13"/>
      <c r="Q30" s="12"/>
      <c r="R30" s="13"/>
      <c r="S30" s="13"/>
      <c r="T30" s="13"/>
    </row>
    <row r="31" spans="1:20" x14ac:dyDescent="0.3">
      <c r="B31" s="69" t="s">
        <v>34</v>
      </c>
      <c r="C31" s="31" t="str">
        <f>Sem_I!C27</f>
        <v>Discipline Obligatorii:</v>
      </c>
      <c r="D31" s="72">
        <f>SUM(F9:I13)</f>
        <v>9</v>
      </c>
      <c r="E31" s="73"/>
      <c r="F31" s="73"/>
      <c r="G31" s="73"/>
      <c r="H31" s="73"/>
      <c r="I31" s="73"/>
      <c r="J31" s="73"/>
      <c r="K31" s="73"/>
      <c r="L31" s="73"/>
      <c r="M31" s="74"/>
      <c r="P31" s="13"/>
      <c r="Q31" s="12"/>
      <c r="R31" s="13"/>
      <c r="S31" s="13"/>
      <c r="T31" s="13"/>
    </row>
    <row r="32" spans="1:20" ht="14.4" customHeight="1" x14ac:dyDescent="0.3">
      <c r="B32" s="70"/>
      <c r="C32" s="32" t="str">
        <f>Sem_I!C28</f>
        <v>Discipline Opționale:</v>
      </c>
      <c r="D32" s="75">
        <f>SUM(F15:I18)</f>
        <v>5</v>
      </c>
      <c r="E32" s="76"/>
      <c r="F32" s="76"/>
      <c r="G32" s="76"/>
      <c r="H32" s="76"/>
      <c r="I32" s="76"/>
      <c r="J32" s="76"/>
      <c r="K32" s="76"/>
      <c r="L32" s="76"/>
      <c r="M32" s="77"/>
      <c r="P32" s="13"/>
      <c r="Q32" s="12"/>
      <c r="R32" s="13"/>
      <c r="S32" s="13"/>
      <c r="T32" s="13"/>
    </row>
    <row r="33" spans="2:13" ht="15" thickBot="1" x14ac:dyDescent="0.35">
      <c r="B33" s="71"/>
      <c r="C33" s="33" t="str">
        <f>Sem_I!C29</f>
        <v>Discipline Facultative:</v>
      </c>
      <c r="D33" s="78">
        <f>SUM(F22:I25)</f>
        <v>7</v>
      </c>
      <c r="E33" s="79"/>
      <c r="F33" s="79"/>
      <c r="G33" s="79"/>
      <c r="H33" s="79"/>
      <c r="I33" s="79"/>
      <c r="J33" s="79"/>
      <c r="K33" s="79"/>
      <c r="L33" s="79"/>
      <c r="M33" s="80"/>
    </row>
    <row r="34" spans="2:13" x14ac:dyDescent="0.3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2:13" x14ac:dyDescent="0.3">
      <c r="B35" s="4" t="s">
        <v>38</v>
      </c>
      <c r="C35" s="9"/>
      <c r="D35" s="1"/>
      <c r="E35" s="93" t="s">
        <v>39</v>
      </c>
      <c r="F35" s="93"/>
      <c r="G35" s="4"/>
      <c r="H35" s="1"/>
      <c r="I35" s="1"/>
      <c r="J35" s="92" t="s">
        <v>40</v>
      </c>
      <c r="K35" s="92"/>
      <c r="L35" s="92"/>
      <c r="M35" s="92"/>
    </row>
    <row r="36" spans="2:13" ht="14.4" customHeight="1" x14ac:dyDescent="0.3">
      <c r="B36" s="68" t="str">
        <f>Sem_I!B32</f>
        <v>Mihnea - Cosmin COSTOIU</v>
      </c>
      <c r="C36" s="68"/>
      <c r="D36" s="89" t="str">
        <f>Sem_I!D32</f>
        <v>Prenume NUME</v>
      </c>
      <c r="E36" s="89"/>
      <c r="F36" s="89"/>
      <c r="G36" s="89"/>
      <c r="H36" s="89"/>
      <c r="I36" s="89"/>
      <c r="J36" s="83" t="str">
        <f>Sem_I!J32</f>
        <v>Prenume NUME</v>
      </c>
      <c r="K36" s="83"/>
      <c r="L36" s="83"/>
      <c r="M36" s="83"/>
    </row>
    <row r="37" spans="2:13" x14ac:dyDescent="0.3">
      <c r="B37" s="1"/>
      <c r="C37" s="1"/>
      <c r="E37" s="129" t="s">
        <v>119</v>
      </c>
      <c r="F37" s="129"/>
      <c r="G37" s="129"/>
      <c r="H37" s="129"/>
      <c r="I37" s="4"/>
      <c r="J37" s="4"/>
      <c r="K37" s="88" t="s">
        <v>120</v>
      </c>
      <c r="L37" s="88"/>
      <c r="M37" s="88"/>
    </row>
    <row r="38" spans="2:13" x14ac:dyDescent="0.3">
      <c r="B38" s="1"/>
      <c r="C38" s="1"/>
      <c r="E38" s="129"/>
      <c r="F38" s="129"/>
      <c r="G38" s="129"/>
      <c r="H38" s="129"/>
      <c r="I38" s="4"/>
      <c r="J38" s="4"/>
      <c r="K38" s="88"/>
      <c r="L38" s="88"/>
      <c r="M38" s="88"/>
    </row>
    <row r="39" spans="2:13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3" spans="2:13" x14ac:dyDescent="0.3">
      <c r="C43" s="51"/>
    </row>
    <row r="59" spans="1:13" x14ac:dyDescent="0.3">
      <c r="A59" s="117" t="s">
        <v>47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</row>
    <row r="60" spans="1:13" x14ac:dyDescent="0.3">
      <c r="A60" s="112" t="s">
        <v>44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</row>
  </sheetData>
  <sheetProtection algorithmName="SHA-512" hashValue="3tO98bDg0glRyAE06xhlLxjt/Kb2B5+ZDEwGqaEBPpLFyVdw/h1GYxDZ28wpth7SUGtILMSVbF7yvB+wjFOwTQ==" saltValue="R2mGm07+KBzuGz9JoMaA4A==" spinCount="100000" sheet="1" formatCells="0" formatColumns="0" formatRows="0" insertColumns="0" insertRows="0" insertHyperlinks="0" deleteColumns="0" deleteRows="0" sort="0" autoFilter="0" pivotTables="0"/>
  <protectedRanges>
    <protectedRange sqref="L2 J15:K17 L15:M18 E15:I18 E13:M13 A22:B26 A9:B12 I9:I12 A15:B18 A13:C13" name="Editabil_8"/>
    <protectedRange sqref="D15:D18" name="Editabil_3_4_3_1_1_1"/>
    <protectedRange sqref="D9:D12" name="Editabil_3_4_3_1_1_1_1_2"/>
    <protectedRange sqref="D22:D24" name="Editabil_3_4_3_1_1_1_2"/>
    <protectedRange sqref="K1:L1" name="Editabil_2_2"/>
    <protectedRange sqref="C9:C12" name="Editabil_9"/>
    <protectedRange sqref="E9:E12" name="Editabil_10"/>
    <protectedRange sqref="F9:H12" name="Editabil_11"/>
    <protectedRange sqref="J9:M12" name="Editabil_12"/>
    <protectedRange sqref="C15:C16" name="Editabil_13"/>
    <protectedRange sqref="C17:C18" name="Editabil_14"/>
    <protectedRange sqref="C22:C23" name="Editabil_15"/>
    <protectedRange sqref="E22:H23" name="Editabil_16"/>
    <protectedRange sqref="D25:D26" name="Editabil_3_4_3_1_1_1_1_3_6"/>
    <protectedRange sqref="D13" name="Editabil_3_4_3_1_1"/>
  </protectedRanges>
  <mergeCells count="71">
    <mergeCell ref="B36:C36"/>
    <mergeCell ref="D36:I36"/>
    <mergeCell ref="J36:M36"/>
    <mergeCell ref="L24:M24"/>
    <mergeCell ref="J25:K25"/>
    <mergeCell ref="B27:C27"/>
    <mergeCell ref="D27:F27"/>
    <mergeCell ref="B29:C29"/>
    <mergeCell ref="D29:F29"/>
    <mergeCell ref="L25:M25"/>
    <mergeCell ref="L30:M30"/>
    <mergeCell ref="B31:B33"/>
    <mergeCell ref="D31:M31"/>
    <mergeCell ref="E35:F35"/>
    <mergeCell ref="J35:M35"/>
    <mergeCell ref="A19:C20"/>
    <mergeCell ref="E19:E20"/>
    <mergeCell ref="J19:J20"/>
    <mergeCell ref="K19:K20"/>
    <mergeCell ref="A21:M21"/>
    <mergeCell ref="I17:I18"/>
    <mergeCell ref="J17:J18"/>
    <mergeCell ref="K17:K18"/>
    <mergeCell ref="L17:M18"/>
    <mergeCell ref="D15:D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L13:M13"/>
    <mergeCell ref="L11:M11"/>
    <mergeCell ref="E6:E7"/>
    <mergeCell ref="J6:K6"/>
    <mergeCell ref="L15:M16"/>
    <mergeCell ref="A59:M59"/>
    <mergeCell ref="A60:M60"/>
    <mergeCell ref="K1:L1"/>
    <mergeCell ref="D1:H1"/>
    <mergeCell ref="D2:H2"/>
    <mergeCell ref="E15:E16"/>
    <mergeCell ref="L6:M7"/>
    <mergeCell ref="F6:I6"/>
    <mergeCell ref="K15:K16"/>
    <mergeCell ref="J15:J16"/>
    <mergeCell ref="A6:A7"/>
    <mergeCell ref="A8:M8"/>
    <mergeCell ref="L9:M9"/>
    <mergeCell ref="B6:B7"/>
    <mergeCell ref="C6:C7"/>
    <mergeCell ref="D6:D7"/>
    <mergeCell ref="E37:H38"/>
    <mergeCell ref="K37:M38"/>
    <mergeCell ref="B2:C2"/>
    <mergeCell ref="L2:M2"/>
    <mergeCell ref="C3:G3"/>
    <mergeCell ref="L3:M3"/>
    <mergeCell ref="D32:M32"/>
    <mergeCell ref="D33:M33"/>
    <mergeCell ref="L22:M22"/>
    <mergeCell ref="L23:M23"/>
    <mergeCell ref="L10:M10"/>
    <mergeCell ref="C4:G4"/>
    <mergeCell ref="L4:M4"/>
    <mergeCell ref="J13:K13"/>
    <mergeCell ref="A14:M14"/>
    <mergeCell ref="L12:M12"/>
  </mergeCells>
  <conditionalFormatting sqref="C43">
    <cfRule type="cellIs" dxfId="32" priority="31" operator="equal">
      <formula>"C'"</formula>
    </cfRule>
    <cfRule type="cellIs" dxfId="31" priority="32" operator="equal">
      <formula>"S"</formula>
    </cfRule>
    <cfRule type="cellIs" dxfId="30" priority="33" operator="equal">
      <formula>"C"</formula>
    </cfRule>
    <cfRule type="cellIs" dxfId="29" priority="34" operator="equal">
      <formula>"F"</formula>
    </cfRule>
  </conditionalFormatting>
  <conditionalFormatting sqref="D1">
    <cfRule type="cellIs" dxfId="28" priority="12" stopIfTrue="1" operator="equal">
      <formula>"DS"</formula>
    </cfRule>
  </conditionalFormatting>
  <conditionalFormatting sqref="D1:D8">
    <cfRule type="cellIs" dxfId="27" priority="13" operator="equal">
      <formula>"DA"</formula>
    </cfRule>
    <cfRule type="cellIs" dxfId="26" priority="14" operator="equal">
      <formula>"DC"</formula>
    </cfRule>
  </conditionalFormatting>
  <conditionalFormatting sqref="D2:D8 D19:D21">
    <cfRule type="cellIs" dxfId="25" priority="19" operator="equal">
      <formula>"DS"</formula>
    </cfRule>
  </conditionalFormatting>
  <conditionalFormatting sqref="D9:D12 D15 D17">
    <cfRule type="cellIs" dxfId="24" priority="15" operator="equal">
      <formula>"C'"</formula>
    </cfRule>
    <cfRule type="cellIs" dxfId="23" priority="16" operator="equal">
      <formula>"S"</formula>
    </cfRule>
    <cfRule type="cellIs" dxfId="22" priority="17" operator="equal">
      <formula>"C"</formula>
    </cfRule>
    <cfRule type="cellIs" dxfId="21" priority="18" operator="equal">
      <formula>"F"</formula>
    </cfRule>
  </conditionalFormatting>
  <conditionalFormatting sqref="D19:D21">
    <cfRule type="cellIs" dxfId="20" priority="20" operator="equal">
      <formula>"DA"</formula>
    </cfRule>
    <cfRule type="cellIs" dxfId="19" priority="21" operator="equal">
      <formula>"DC"</formula>
    </cfRule>
  </conditionalFormatting>
  <conditionalFormatting sqref="D22:D26">
    <cfRule type="cellIs" dxfId="18" priority="8" operator="equal">
      <formula>"C'"</formula>
    </cfRule>
    <cfRule type="cellIs" dxfId="17" priority="9" operator="equal">
      <formula>"S"</formula>
    </cfRule>
    <cfRule type="cellIs" dxfId="16" priority="10" operator="equal">
      <formula>"C"</formula>
    </cfRule>
    <cfRule type="cellIs" dxfId="15" priority="11" operator="equal">
      <formula>"F"</formula>
    </cfRule>
  </conditionalFormatting>
  <conditionalFormatting sqref="D27:D40">
    <cfRule type="cellIs" dxfId="14" priority="5" operator="equal">
      <formula>"DS"</formula>
    </cfRule>
    <cfRule type="cellIs" dxfId="13" priority="6" operator="equal">
      <formula>"DA"</formula>
    </cfRule>
    <cfRule type="cellIs" dxfId="12" priority="7" operator="equal">
      <formula>"DC"</formula>
    </cfRule>
  </conditionalFormatting>
  <conditionalFormatting sqref="D13">
    <cfRule type="cellIs" dxfId="3" priority="1" operator="equal">
      <formula>"C'"</formula>
    </cfRule>
    <cfRule type="cellIs" dxfId="2" priority="2" operator="equal">
      <formula>"S"</formula>
    </cfRule>
    <cfRule type="cellIs" dxfId="1" priority="3" operator="equal">
      <formula>"C"</formula>
    </cfRule>
    <cfRule type="cellIs" dxfId="0" priority="4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1" orientation="landscape" horizontalDpi="300" verticalDpi="300" r:id="rId1"/>
  <rowBreaks count="1" manualBreakCount="1">
    <brk id="3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Sem_I!Print_Area</vt:lpstr>
      <vt:lpstr>Sem_II!Print_Area</vt:lpstr>
      <vt:lpstr>Sem_III!Print_Area</vt:lpstr>
      <vt:lpstr>Sem_IV!Print_Area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IONELA-IOANA NICULESCU (138886)</cp:lastModifiedBy>
  <cp:revision/>
  <dcterms:created xsi:type="dcterms:W3CDTF">2015-06-05T18:19:34Z</dcterms:created>
  <dcterms:modified xsi:type="dcterms:W3CDTF">2025-10-01T13:05:46Z</dcterms:modified>
  <cp:category/>
  <cp:contentStatus/>
</cp:coreProperties>
</file>