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tanc\Desktop\25_PL_inv_mastere\"/>
    </mc:Choice>
  </mc:AlternateContent>
  <xr:revisionPtr revIDLastSave="0" documentId="13_ncr:1_{F651590D-77C8-4386-92C6-A7F657A2C5F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em_I" sheetId="14" r:id="rId1"/>
    <sheet name="Sem_II" sheetId="24" r:id="rId2"/>
    <sheet name="Sem_III" sheetId="19" r:id="rId3"/>
    <sheet name="Sem_IV" sheetId="21" r:id="rId4"/>
  </sheets>
  <definedNames>
    <definedName name="_xlnm.Print_Area" localSheetId="0">Sem_I!$A$1:$N$52</definedName>
    <definedName name="_xlnm.Print_Area" localSheetId="1">Sem_II!$A$1:$N$41</definedName>
    <definedName name="_xlnm.Print_Area" localSheetId="2">Sem_III!$A$1:$N$53</definedName>
    <definedName name="_xlnm.Print_Area" localSheetId="3">Sem_IV!$A$1:$N$51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1" l="1"/>
  <c r="D35" i="21" l="1"/>
  <c r="D34" i="21"/>
  <c r="D33" i="21"/>
  <c r="K16" i="21"/>
  <c r="L16" i="21" s="1"/>
  <c r="K14" i="21"/>
  <c r="L14" i="21" s="1"/>
  <c r="K12" i="21"/>
  <c r="L12" i="21" s="1"/>
  <c r="K11" i="21"/>
  <c r="L11" i="21" s="1"/>
  <c r="K10" i="21"/>
  <c r="K9" i="21"/>
  <c r="D29" i="19"/>
  <c r="D28" i="19"/>
  <c r="D27" i="19"/>
  <c r="K23" i="19"/>
  <c r="L23" i="19" s="1"/>
  <c r="K22" i="19"/>
  <c r="L22" i="19" s="1"/>
  <c r="K21" i="19"/>
  <c r="K16" i="19"/>
  <c r="L16" i="19" s="1"/>
  <c r="K14" i="19"/>
  <c r="L12" i="19"/>
  <c r="K11" i="19"/>
  <c r="K10" i="19"/>
  <c r="L10" i="19" s="1"/>
  <c r="K9" i="19"/>
  <c r="D28" i="24"/>
  <c r="D27" i="24"/>
  <c r="D26" i="24"/>
  <c r="K23" i="24"/>
  <c r="L23" i="24" s="1"/>
  <c r="K22" i="24"/>
  <c r="L22" i="24" s="1"/>
  <c r="K21" i="24"/>
  <c r="K16" i="24"/>
  <c r="L16" i="24" s="1"/>
  <c r="K14" i="24"/>
  <c r="K11" i="24"/>
  <c r="K10" i="24"/>
  <c r="K9" i="24"/>
  <c r="K14" i="14"/>
  <c r="K16" i="14"/>
  <c r="L16" i="14" s="1"/>
  <c r="K9" i="14"/>
  <c r="K10" i="14"/>
  <c r="L10" i="14" s="1"/>
  <c r="K11" i="14"/>
  <c r="L11" i="14" s="1"/>
  <c r="L12" i="14"/>
  <c r="D30" i="14"/>
  <c r="D28" i="14"/>
  <c r="D29" i="14"/>
  <c r="L2" i="21"/>
  <c r="K18" i="19" l="1"/>
  <c r="K18" i="21"/>
  <c r="L10" i="21"/>
  <c r="C35" i="21"/>
  <c r="C29" i="19"/>
  <c r="C28" i="24"/>
  <c r="K32" i="19"/>
  <c r="K31" i="24"/>
  <c r="D32" i="19"/>
  <c r="D31" i="24"/>
  <c r="B38" i="21"/>
  <c r="B32" i="19"/>
  <c r="B31" i="24"/>
  <c r="C34" i="21"/>
  <c r="C28" i="19"/>
  <c r="C27" i="24"/>
  <c r="C33" i="21"/>
  <c r="C27" i="19"/>
  <c r="C26" i="24"/>
  <c r="C4" i="21"/>
  <c r="C4" i="19"/>
  <c r="C4" i="24"/>
  <c r="L3" i="24"/>
  <c r="K4" i="21"/>
  <c r="K4" i="19"/>
  <c r="K4" i="24"/>
  <c r="K3" i="21"/>
  <c r="K3" i="19"/>
  <c r="K3" i="24"/>
  <c r="K2" i="21"/>
  <c r="K2" i="19"/>
  <c r="K2" i="24"/>
  <c r="C3" i="21"/>
  <c r="C3" i="19"/>
  <c r="D2" i="19"/>
  <c r="C3" i="24"/>
  <c r="L2" i="24"/>
  <c r="D2" i="24"/>
  <c r="L21" i="24"/>
  <c r="N19" i="24"/>
  <c r="M19" i="24"/>
  <c r="I19" i="24"/>
  <c r="H19" i="24"/>
  <c r="G19" i="24"/>
  <c r="F19" i="24"/>
  <c r="I18" i="24"/>
  <c r="H18" i="24"/>
  <c r="G18" i="24"/>
  <c r="F18" i="24"/>
  <c r="E18" i="24"/>
  <c r="L14" i="24"/>
  <c r="L12" i="24"/>
  <c r="L11" i="24"/>
  <c r="L10" i="24"/>
  <c r="L9" i="24"/>
  <c r="L18" i="24" l="1"/>
  <c r="K18" i="24"/>
  <c r="M19" i="21"/>
  <c r="I19" i="21"/>
  <c r="H19" i="21"/>
  <c r="G19" i="21"/>
  <c r="F19" i="21"/>
  <c r="I18" i="21"/>
  <c r="H18" i="21"/>
  <c r="G18" i="21"/>
  <c r="F18" i="21"/>
  <c r="E18" i="21"/>
  <c r="L9" i="21"/>
  <c r="L18" i="21" s="1"/>
  <c r="L21" i="19"/>
  <c r="N19" i="19"/>
  <c r="M19" i="19"/>
  <c r="I19" i="19"/>
  <c r="H19" i="19"/>
  <c r="G19" i="19"/>
  <c r="F19" i="19"/>
  <c r="I18" i="19"/>
  <c r="H18" i="19"/>
  <c r="G18" i="19"/>
  <c r="F18" i="19"/>
  <c r="E18" i="19"/>
  <c r="L14" i="19"/>
  <c r="L11" i="19"/>
  <c r="N19" i="14"/>
  <c r="M19" i="14"/>
  <c r="I19" i="14"/>
  <c r="H19" i="14"/>
  <c r="G19" i="14"/>
  <c r="F19" i="14"/>
  <c r="I18" i="14"/>
  <c r="H18" i="14"/>
  <c r="G18" i="14"/>
  <c r="F18" i="14"/>
  <c r="E18" i="14"/>
  <c r="L14" i="14"/>
  <c r="L9" i="19" l="1"/>
  <c r="L18" i="19" s="1"/>
  <c r="L9" i="14"/>
  <c r="L18" i="14" s="1"/>
  <c r="K18" i="14"/>
</calcChain>
</file>

<file path=xl/sharedStrings.xml><?xml version="1.0" encoding="utf-8"?>
<sst xmlns="http://schemas.openxmlformats.org/spreadsheetml/2006/main" count="356" uniqueCount="175">
  <si>
    <t>Plan de învățământ masterat</t>
  </si>
  <si>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</si>
  <si>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</si>
  <si>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</si>
  <si>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</si>
  <si>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</si>
  <si>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</si>
  <si>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</si>
  <si>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</si>
  <si>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</si>
  <si>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</si>
  <si>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</si>
  <si>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</si>
  <si>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</si>
  <si>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</si>
  <si>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</si>
  <si>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</si>
  <si>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</si>
  <si>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</si>
  <si>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>C/P</t>
  </si>
  <si>
    <t>Activități asistate</t>
  </si>
  <si>
    <t>Stud. Ind.</t>
  </si>
  <si>
    <t xml:space="preserve">Discipline Obligatorii (Ob) </t>
  </si>
  <si>
    <t>DS</t>
  </si>
  <si>
    <t>E</t>
  </si>
  <si>
    <t>V</t>
  </si>
  <si>
    <t>DC</t>
  </si>
  <si>
    <t>DA</t>
  </si>
  <si>
    <t>Statistici:</t>
  </si>
  <si>
    <t>ECTS/Ore:</t>
  </si>
  <si>
    <t>Ex.</t>
  </si>
  <si>
    <t>Ver.</t>
  </si>
  <si>
    <t>Număr: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</si>
  <si>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</si>
  <si>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</si>
  <si>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</si>
  <si>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</si>
  <si>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</si>
  <si>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</si>
  <si>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</si>
  <si>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t>Petrișor - Laurențiu ȚUCĂ</t>
  </si>
  <si>
    <t>II</t>
  </si>
  <si>
    <t>Nr. Crt.</t>
  </si>
  <si>
    <t>Avizat Direcția evaluarea și asigurarea calității,</t>
  </si>
  <si>
    <t>Discipline Opționale (Op)</t>
  </si>
  <si>
    <t>Discipline Facultative (Fac)</t>
  </si>
  <si>
    <t>Pentru introducerea disciplinelor de la programele de studii gestionate, vă rog să țineți seama de câteva precizări:</t>
  </si>
  <si>
    <t>Nu modificați nicio formulă introdusă.</t>
  </si>
  <si>
    <t>Puteți introduce linii pentru discipline, dar respectați succesiunea disciplinelor în raport cu categoria formativă din care fac parte acestea.</t>
  </si>
  <si>
    <t>Puteți înlocui noțiunea de proiect de diplomă cu noțiunea de lucrare de licență, dacă este cazul.</t>
  </si>
  <si>
    <t>Puteți introduce ca formă de evaluare și colocviul.</t>
  </si>
  <si>
    <t>Leonard Julien FLEANCU</t>
  </si>
  <si>
    <t>Liviu Emanuel MIHĂILESCU</t>
  </si>
  <si>
    <t>Știința Sportului și Educației Fizice</t>
  </si>
  <si>
    <t>Activități motrice curriculare și extracurriculare</t>
  </si>
  <si>
    <t>COL</t>
  </si>
  <si>
    <t>III</t>
  </si>
  <si>
    <t>IV</t>
  </si>
  <si>
    <t>28 ore</t>
  </si>
  <si>
    <t>56 ore</t>
  </si>
  <si>
    <t>2024 - 2026</t>
  </si>
  <si>
    <t>2024- 2025</t>
  </si>
  <si>
    <t>2025 - 2026</t>
  </si>
  <si>
    <t xml:space="preserve">DenuM1rea disciplinei </t>
  </si>
  <si>
    <t>UPB.18.M1.O.05-01</t>
  </si>
  <si>
    <t>UPB.18.M1.O.05-02</t>
  </si>
  <si>
    <t>UPB.18.M1.O.05-03</t>
  </si>
  <si>
    <t>UPB.18.M1.O.05-04</t>
  </si>
  <si>
    <t>UPB.18.M1.A.05-01</t>
  </si>
  <si>
    <t>UPB.18.M1.A.05-02</t>
  </si>
  <si>
    <t>UPB.18.M1.A.05-03</t>
  </si>
  <si>
    <t>UPB.18.M1.A.05-04</t>
  </si>
  <si>
    <t>UPB.18.M1.L.05-81</t>
  </si>
  <si>
    <t>UPB.18.M1.L.05-82</t>
  </si>
  <si>
    <t>UPB.18.M1.L.05-83</t>
  </si>
  <si>
    <t>UPB.18.M1.L.05-91</t>
  </si>
  <si>
    <t>UPB.18.M1.L.05-92</t>
  </si>
  <si>
    <t>UPB.18.M2.O.05-05</t>
  </si>
  <si>
    <t>UPB.18.M2.O.05-06</t>
  </si>
  <si>
    <t>UPB.18.M2.O.05-07</t>
  </si>
  <si>
    <t>UPB.18.M2.O.05-08</t>
  </si>
  <si>
    <t>UPB.18.M2.A.05-05</t>
  </si>
  <si>
    <t>UPB.18.M2.A.05-06</t>
  </si>
  <si>
    <t>UPB.18.M2.A.05-07</t>
  </si>
  <si>
    <t>UPB.18.M2.A.05-08</t>
  </si>
  <si>
    <t>UPB.18.M2.L.05-84</t>
  </si>
  <si>
    <t>UPB.18.M2.L.05-85</t>
  </si>
  <si>
    <t>UPB.18.M2.L.05-93</t>
  </si>
  <si>
    <t>UPB.18.M3.O.05-01</t>
  </si>
  <si>
    <t>UPB.18.M3.O.05-02</t>
  </si>
  <si>
    <t>UPB.18.M3.O.05-03</t>
  </si>
  <si>
    <t>UPB.18.M3.O.05-04</t>
  </si>
  <si>
    <t>UPB.18.M3.A.05-01</t>
  </si>
  <si>
    <t>UPB.18.M3.A.05-02</t>
  </si>
  <si>
    <t>UPB.18.M3.A.05-03</t>
  </si>
  <si>
    <t>UPB.18.M3.A.05-04</t>
  </si>
  <si>
    <t>UPB.18.M3.L.05-81</t>
  </si>
  <si>
    <t>UPB.18.M3.L.05-82</t>
  </si>
  <si>
    <t>UPB.18.M4.O.05-05</t>
  </si>
  <si>
    <t>UPB.18.M4.O.05-06</t>
  </si>
  <si>
    <t>UPB.18.M4.A.05-05</t>
  </si>
  <si>
    <t>UPB.18.M4.A.05-06</t>
  </si>
  <si>
    <t>UPB.18.M4.A.05-07</t>
  </si>
  <si>
    <t>UPB.18.M4.A.05-08</t>
  </si>
  <si>
    <t>UPB.18.M4.L.05-84</t>
  </si>
  <si>
    <t>UPB.18.M4.L.05-85</t>
  </si>
  <si>
    <t>UPB.18.M4.L.05-83</t>
  </si>
  <si>
    <t>UPB.18.M4.L.05-96</t>
  </si>
  <si>
    <t>UPB.18.M4.L.05-97</t>
  </si>
  <si>
    <t>Aptitudini motrice la adolescenţi</t>
  </si>
  <si>
    <t>Fotbal în învăţământul liceal şi postliceal</t>
  </si>
  <si>
    <t>Gimnastica aerobică în învăţământul liceal şi postliceal</t>
  </si>
  <si>
    <t>Psihomotricitatea specifica activitatilor fizice</t>
  </si>
  <si>
    <t>Nataţie în învăţământul liceal şi postliceal</t>
  </si>
  <si>
    <t>Sporturi de iarnă-tehnici de supravieţuire</t>
  </si>
  <si>
    <t>Activităţi de timp liber în medii diferite</t>
  </si>
  <si>
    <t>Socializare prin activităţi extracurriculare</t>
  </si>
  <si>
    <t>Turism, drumeţii *</t>
  </si>
  <si>
    <t>Beach volei / Handbal pe nisip *</t>
  </si>
  <si>
    <t>Promovarea lucrării de disertaţie *</t>
  </si>
  <si>
    <t>Practică pedagogică (în învățământul liceal, postliceal, după caz) *</t>
  </si>
  <si>
    <t>Examen de absolvire, Nivelul II *</t>
  </si>
  <si>
    <t>Atletism în învăţământul liceal şi postliceal</t>
  </si>
  <si>
    <t>Handbal în învăţământul liceal şi postliceal</t>
  </si>
  <si>
    <t>Aplicaţii practice in activitatea sportivă şcolară</t>
  </si>
  <si>
    <t>Antrenament şi competiţie la copii şi juniori</t>
  </si>
  <si>
    <t>Organizarea şi conducerea competiţiilor sportive şcolare</t>
  </si>
  <si>
    <t>Metodica educatiei fizice în învăţământul liceal şi postliceal</t>
  </si>
  <si>
    <t>Teoria educației fizice și sportului</t>
  </si>
  <si>
    <t>Limbă străină *</t>
  </si>
  <si>
    <t>Sporturi de societate *</t>
  </si>
  <si>
    <t>Informatică în educaţie fizică *</t>
  </si>
  <si>
    <t>Proiectarea și managementul programelor educaționale *</t>
  </si>
  <si>
    <t>Psihopedagogia adolescenților, tinerilor și adulților *</t>
  </si>
  <si>
    <t>Praxiologie şi proiectare curriculară în educaţie fizică</t>
  </si>
  <si>
    <t>Metode şi tehnici de cercetare în educaţie fizică şcolară</t>
  </si>
  <si>
    <t>Baschet în învăţământul liceal şi postliceal</t>
  </si>
  <si>
    <t>Aplicaţii practice în săli de fitness</t>
  </si>
  <si>
    <t>Strategii de pregătire a echipelor reprezentative şcolare</t>
  </si>
  <si>
    <t>Elemente de psihologie sportivă aplicate în educaţie fizică</t>
  </si>
  <si>
    <t>Măsurare şi evaluare în antrenament şi competiţii şcolare</t>
  </si>
  <si>
    <t>Diagnoza şi prognoza competiţiilor sportive şcolare</t>
  </si>
  <si>
    <t>Sporturi extreme *</t>
  </si>
  <si>
    <t>Jocuri de miscare *</t>
  </si>
  <si>
    <t>Didactica domeniului și dezvoltări în didactica specializării (învățământ liceal, postliceal, după caz) *</t>
  </si>
  <si>
    <t>Istoria educatiei fizice si sportului</t>
  </si>
  <si>
    <t>Volei în învăţământul liceal şi postliceal</t>
  </si>
  <si>
    <t>Gimnastică în învăţământul liceal şi postliceal</t>
  </si>
  <si>
    <t>Elaborarea lucrarii de disertaţie</t>
  </si>
  <si>
    <t>Dansul în învăţământul liceal şi postliceal</t>
  </si>
  <si>
    <t>Strategii didactice specifice activităţilor extracurricular</t>
  </si>
  <si>
    <t>Învăţarea motrică şi controlul mişcării în educaţie fizică</t>
  </si>
  <si>
    <t>Biofizică cu aplicații în sport</t>
  </si>
  <si>
    <t>Dansuri populare *</t>
  </si>
  <si>
    <t>Scrimă / Badminton *</t>
  </si>
  <si>
    <t>Mihnea-Cosmin COSTOIU</t>
  </si>
  <si>
    <t>Etică și integritate academică</t>
  </si>
  <si>
    <t>Comunicare educațională</t>
  </si>
  <si>
    <t>Consiliere și orientare</t>
  </si>
  <si>
    <t>Metodologia cercetării educaționale</t>
  </si>
  <si>
    <t xml:space="preserve"> Educație integrată </t>
  </si>
  <si>
    <t>Sociologia educației</t>
  </si>
  <si>
    <t xml:space="preserve">Managementul organizației </t>
  </si>
  <si>
    <t xml:space="preserve"> Politici educaționale</t>
  </si>
  <si>
    <t>Educație interculturală</t>
  </si>
  <si>
    <t>, Doctrine pedagogice contemporane *</t>
  </si>
  <si>
    <t>UPB.18.M3.L.05-94.1</t>
  </si>
  <si>
    <t>UPB.18.M3.L.05-94.2</t>
  </si>
  <si>
    <t>UPB.18.M3.L.05-94.3</t>
  </si>
  <si>
    <t>UPB.18.M3.L.05-94.4</t>
  </si>
  <si>
    <t>UPB.18.M4.L.05-95.1</t>
  </si>
  <si>
    <t>UPB.18.M4.L.05-95.2</t>
  </si>
  <si>
    <t>UPB.18.M4.L.05-95.3</t>
  </si>
  <si>
    <t>UPB.18.M4.L.05-95.4</t>
  </si>
  <si>
    <t>UPB.18.M4.L.05-95.5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</si>
</sst>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1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" fillId="0" borderId="43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4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1" xfId="0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0" fillId="0" borderId="45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58" xfId="0" applyBorder="1" applyAlignment="1">
      <alignment horizontal="left" vertical="center" wrapText="1"/>
    </xf>
    <xf numFmtId="0" fontId="0" fillId="0" borderId="60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center" wrapText="1"/>
    </xf>
    <xf numFmtId="0" fontId="1" fillId="5" borderId="62" xfId="0" applyFont="1" applyFill="1" applyBorder="1" applyAlignment="1">
      <alignment horizontal="center" vertical="center" wrapText="1"/>
    </xf>
    <xf numFmtId="0" fontId="1" fillId="5" borderId="5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4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5" borderId="3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59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4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0" xfId="0" applyBorder="1"/>
    <xf numFmtId="0" fontId="0" fillId="0" borderId="4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2"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00FF99"/>
      <color rgb="FFFFFF99"/>
      <color rgb="FFCD54DA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29029B4-4D5F-4737-9B66-1A5D054E69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204613</xdr:colOff>
      <xdr:row>0</xdr:row>
      <xdr:rowOff>707570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930E6E-8A45-4444-A0F3-8C166D62E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48107" y="0"/>
          <a:ext cx="816935" cy="7075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B434C9-CB2C-4AF8-BB28-233EA0E95C7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220748</xdr:colOff>
      <xdr:row>0</xdr:row>
      <xdr:rowOff>627942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9E8413-CD33-47CF-85F0-AA391684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8719" y="0"/>
          <a:ext cx="627942" cy="627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1C75A32-2CB3-4290-B04D-C70FCFE96D5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" r="458"/>
        <a:stretch/>
      </xdr:blipFill>
      <xdr:spPr bwMode="auto">
        <a:xfrm>
          <a:off x="819150" y="15875"/>
          <a:ext cx="765175" cy="7443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12</xdr:col>
      <xdr:colOff>247650</xdr:colOff>
      <xdr:row>0</xdr:row>
      <xdr:rowOff>702469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8679CA-FED4-4C79-A064-57D9095D6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98719" y="0"/>
          <a:ext cx="702469" cy="70246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501650</xdr:colOff>
      <xdr:row>0</xdr:row>
      <xdr:rowOff>15875</xdr:rowOff>
    </xdr:from>
    <xdr:to>
      <xdr:col>1</xdr:col>
      <xdr:colOff>1266825</xdr:colOff>
      <xdr:row>1</xdr:row>
      <xdr:rowOff>40549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1FA87E7-3275-4911-B170-7F7115865E8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" r="738"/>
        <a:stretch/>
      </xdr:blipFill>
      <xdr:spPr bwMode="auto">
        <a:xfrm>
          <a:off x="815975" y="15875"/>
          <a:ext cx="765175" cy="748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10</xdr:col>
      <xdr:colOff>174625</xdr:colOff>
      <xdr:row>0</xdr:row>
      <xdr:rowOff>1</xdr:rowOff>
    </xdr:from>
    <xdr:to>
      <xdr:col>11</xdr:col>
      <xdr:colOff>312208</xdr:colOff>
      <xdr:row>1</xdr:row>
      <xdr:rowOff>15875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41C51D-07AD-4E82-80C3-A8A91A2D7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50" y="1"/>
          <a:ext cx="857250" cy="746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opLeftCell="A12" zoomScaleSheetLayoutView="70" workbookViewId="0">
      <selection activeCell="F12" sqref="F12:J12"/>
    </sheetView>
  </sheetViews>
  <sheetFormatPr defaultRowHeight="14.4" x14ac:dyDescent="0.3"/>
  <cols>
    <col min="1" max="1" width="4.6640625" style="6" customWidth="1"/>
    <col min="2" max="2" width="22.5546875" customWidth="1"/>
    <col min="3" max="3" width="51.44140625" customWidth="1"/>
    <col min="4" max="4" width="10" customWidth="1"/>
    <col min="5" max="5" width="6" customWidth="1"/>
    <col min="6" max="6" width="7.5546875" customWidth="1"/>
    <col min="7" max="10" width="5.5546875" customWidth="1"/>
    <col min="11" max="11" width="16" customWidth="1"/>
    <col min="13" max="14" width="4.6640625" style="6" customWidth="1"/>
    <col min="21" max="21" width="10.109375" customWidth="1"/>
  </cols>
  <sheetData>
    <row r="1" spans="1:21" ht="57" customHeight="1" x14ac:dyDescent="0.35">
      <c r="B1" s="3"/>
      <c r="C1" s="4"/>
      <c r="D1" s="153" t="s">
        <v>0</v>
      </c>
      <c r="E1" s="153"/>
      <c r="F1" s="153"/>
      <c r="G1" s="153"/>
      <c r="H1" s="153"/>
      <c r="I1" s="2"/>
      <c r="J1" s="2"/>
      <c r="K1" s="5"/>
      <c r="L1" s="152"/>
      <c r="M1" s="152"/>
      <c r="Q1" s="82"/>
      <c r="R1" s="82"/>
      <c r="S1" s="82"/>
      <c r="T1" s="82"/>
      <c r="U1" s="82"/>
    </row>
    <row r="2" spans="1:21" ht="15" customHeight="1" x14ac:dyDescent="0.3">
      <c r="B2" s="109"/>
      <c r="C2" s="109"/>
      <c r="D2" s="98" t="s">
        <v>60</v>
      </c>
      <c r="E2" s="98"/>
      <c r="F2" s="98"/>
      <c r="G2" s="98"/>
      <c r="H2" s="98"/>
      <c r="K2" s="8" t="s">
        <v>1</v>
      </c>
      <c r="L2" s="109" t="s">
        <v>61</v>
      </c>
      <c r="M2" s="109"/>
      <c r="Q2" s="83"/>
      <c r="R2" s="83"/>
      <c r="S2" s="83"/>
      <c r="T2" s="83"/>
      <c r="U2" s="83"/>
    </row>
    <row r="3" spans="1:21" x14ac:dyDescent="0.3">
      <c r="B3" s="7" t="s">
        <v>2</v>
      </c>
      <c r="C3" s="109" t="s">
        <v>53</v>
      </c>
      <c r="D3" s="109"/>
      <c r="E3" s="109"/>
      <c r="F3" s="109"/>
      <c r="G3" s="109"/>
      <c r="K3" s="8" t="s">
        <v>3</v>
      </c>
      <c r="L3" s="109" t="s">
        <v>4</v>
      </c>
      <c r="M3" s="109"/>
      <c r="Q3" s="83"/>
      <c r="R3" s="83"/>
      <c r="S3" s="83"/>
      <c r="T3" s="83"/>
      <c r="U3" s="83"/>
    </row>
    <row r="4" spans="1:21" x14ac:dyDescent="0.3">
      <c r="B4" s="7" t="s">
        <v>5</v>
      </c>
      <c r="C4" s="109" t="s">
        <v>54</v>
      </c>
      <c r="D4" s="109"/>
      <c r="E4" s="109"/>
      <c r="F4" s="109"/>
      <c r="G4" s="109"/>
      <c r="K4" s="8" t="s">
        <v>6</v>
      </c>
      <c r="L4" s="109" t="s">
        <v>4</v>
      </c>
      <c r="M4" s="109"/>
      <c r="Q4" s="83"/>
      <c r="R4" s="83"/>
      <c r="S4" s="83"/>
      <c r="T4" s="83"/>
      <c r="U4" s="83"/>
    </row>
    <row r="5" spans="1:21" s="32" customFormat="1" ht="12" customHeight="1" thickBot="1" x14ac:dyDescent="0.25">
      <c r="A5" s="29"/>
      <c r="B5" s="30"/>
      <c r="C5" s="31"/>
      <c r="D5" s="31"/>
      <c r="E5" s="31"/>
      <c r="F5" s="31"/>
      <c r="G5" s="31"/>
      <c r="K5" s="33"/>
      <c r="L5" s="34"/>
      <c r="M5" s="31"/>
      <c r="N5" s="29"/>
      <c r="Q5" s="83"/>
      <c r="R5" s="83"/>
      <c r="S5" s="83"/>
      <c r="T5" s="83"/>
      <c r="U5" s="83"/>
    </row>
    <row r="6" spans="1:21" s="1" customFormat="1" ht="20.100000000000001" customHeight="1" x14ac:dyDescent="0.3">
      <c r="A6" s="161" t="s">
        <v>7</v>
      </c>
      <c r="B6" s="157" t="s">
        <v>8</v>
      </c>
      <c r="C6" s="157" t="s">
        <v>63</v>
      </c>
      <c r="D6" s="157" t="s">
        <v>10</v>
      </c>
      <c r="E6" s="159" t="s">
        <v>11</v>
      </c>
      <c r="F6" s="144" t="s">
        <v>12</v>
      </c>
      <c r="G6" s="145"/>
      <c r="H6" s="145"/>
      <c r="I6" s="145"/>
      <c r="J6" s="146"/>
      <c r="K6" s="157" t="s">
        <v>13</v>
      </c>
      <c r="L6" s="157"/>
      <c r="M6" s="157" t="s">
        <v>14</v>
      </c>
      <c r="N6" s="163"/>
      <c r="Q6" s="83"/>
      <c r="R6" s="83"/>
      <c r="S6" s="83"/>
      <c r="T6" s="83"/>
      <c r="U6" s="83"/>
    </row>
    <row r="7" spans="1:21" ht="15" thickBot="1" x14ac:dyDescent="0.35">
      <c r="A7" s="162"/>
      <c r="B7" s="158"/>
      <c r="C7" s="158"/>
      <c r="D7" s="158"/>
      <c r="E7" s="160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21</v>
      </c>
      <c r="M7" s="158"/>
      <c r="N7" s="164"/>
      <c r="Q7" s="83"/>
      <c r="R7" s="83"/>
      <c r="S7" s="83"/>
      <c r="T7" s="83"/>
      <c r="U7" s="83"/>
    </row>
    <row r="8" spans="1:21" ht="15" thickBot="1" x14ac:dyDescent="0.35">
      <c r="A8" s="154" t="s">
        <v>22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6"/>
      <c r="Q8" s="83"/>
      <c r="R8" s="83"/>
      <c r="S8" s="83"/>
      <c r="T8" s="83"/>
      <c r="U8" s="83"/>
    </row>
    <row r="9" spans="1:21" x14ac:dyDescent="0.3">
      <c r="A9" s="45">
        <v>1</v>
      </c>
      <c r="B9" s="20" t="s">
        <v>64</v>
      </c>
      <c r="C9" s="59" t="s">
        <v>122</v>
      </c>
      <c r="D9" s="25" t="s">
        <v>27</v>
      </c>
      <c r="E9" s="25">
        <v>6</v>
      </c>
      <c r="F9" s="92">
        <v>1</v>
      </c>
      <c r="G9" s="20"/>
      <c r="H9" s="20">
        <v>2</v>
      </c>
      <c r="I9" s="20"/>
      <c r="J9" s="20"/>
      <c r="K9" s="20">
        <f t="shared" ref="K9:K11" si="0">SUM(F9:J9)*14</f>
        <v>42</v>
      </c>
      <c r="L9" s="20">
        <f t="shared" ref="L9:L12" si="1">E9*25-K9</f>
        <v>108</v>
      </c>
      <c r="M9" s="122" t="s">
        <v>24</v>
      </c>
      <c r="N9" s="123"/>
      <c r="Q9" s="83"/>
      <c r="R9" s="83"/>
      <c r="S9" s="83"/>
      <c r="T9" s="83"/>
      <c r="U9" s="83"/>
    </row>
    <row r="10" spans="1:21" x14ac:dyDescent="0.3">
      <c r="A10" s="43">
        <v>2</v>
      </c>
      <c r="B10" s="21" t="s">
        <v>65</v>
      </c>
      <c r="C10" s="60" t="s">
        <v>123</v>
      </c>
      <c r="D10" s="22" t="s">
        <v>27</v>
      </c>
      <c r="E10" s="22">
        <v>6</v>
      </c>
      <c r="F10" s="93">
        <v>2</v>
      </c>
      <c r="G10" s="21"/>
      <c r="H10" s="21">
        <v>1</v>
      </c>
      <c r="I10" s="21"/>
      <c r="J10" s="21"/>
      <c r="K10" s="21">
        <f t="shared" si="0"/>
        <v>42</v>
      </c>
      <c r="L10" s="21">
        <f t="shared" si="1"/>
        <v>108</v>
      </c>
      <c r="M10" s="116" t="s">
        <v>24</v>
      </c>
      <c r="N10" s="117"/>
      <c r="Q10" s="83"/>
      <c r="R10" s="83"/>
      <c r="S10" s="83"/>
      <c r="T10" s="83"/>
      <c r="U10" s="83"/>
    </row>
    <row r="11" spans="1:21" x14ac:dyDescent="0.3">
      <c r="A11" s="43">
        <v>3</v>
      </c>
      <c r="B11" s="21" t="s">
        <v>66</v>
      </c>
      <c r="C11" s="60" t="s">
        <v>156</v>
      </c>
      <c r="D11" s="22" t="s">
        <v>26</v>
      </c>
      <c r="E11" s="22">
        <v>4</v>
      </c>
      <c r="F11" s="93">
        <v>1</v>
      </c>
      <c r="G11" s="21"/>
      <c r="H11" s="21"/>
      <c r="I11" s="21"/>
      <c r="J11" s="21"/>
      <c r="K11" s="21">
        <f t="shared" si="0"/>
        <v>14</v>
      </c>
      <c r="L11" s="21">
        <f t="shared" si="1"/>
        <v>86</v>
      </c>
      <c r="M11" s="116" t="s">
        <v>24</v>
      </c>
      <c r="N11" s="117"/>
      <c r="Q11" s="83"/>
      <c r="R11" s="83"/>
      <c r="S11" s="83"/>
      <c r="T11" s="83"/>
      <c r="U11" s="83"/>
    </row>
    <row r="12" spans="1:21" ht="15" thickBot="1" x14ac:dyDescent="0.35">
      <c r="A12" s="43">
        <v>4</v>
      </c>
      <c r="B12" s="21" t="s">
        <v>67</v>
      </c>
      <c r="C12" s="60" t="s">
        <v>124</v>
      </c>
      <c r="D12" s="22" t="s">
        <v>27</v>
      </c>
      <c r="E12" s="22">
        <v>2</v>
      </c>
      <c r="F12" s="147" t="s">
        <v>58</v>
      </c>
      <c r="G12" s="148"/>
      <c r="H12" s="148"/>
      <c r="I12" s="148"/>
      <c r="J12" s="149"/>
      <c r="K12" s="21">
        <v>28</v>
      </c>
      <c r="L12" s="21">
        <f t="shared" si="1"/>
        <v>22</v>
      </c>
      <c r="M12" s="116" t="s">
        <v>25</v>
      </c>
      <c r="N12" s="117"/>
      <c r="Q12" s="83"/>
      <c r="R12" s="83"/>
      <c r="S12" s="83"/>
      <c r="T12" s="83"/>
      <c r="U12" s="83"/>
    </row>
    <row r="13" spans="1:21" ht="14.4" customHeight="1" thickBot="1" x14ac:dyDescent="0.35">
      <c r="A13" s="141" t="s">
        <v>44</v>
      </c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3"/>
      <c r="Q13" s="83"/>
      <c r="R13" s="83"/>
      <c r="S13" s="83"/>
      <c r="T13" s="83"/>
      <c r="U13" s="83"/>
    </row>
    <row r="14" spans="1:21" ht="15" thickBot="1" x14ac:dyDescent="0.35">
      <c r="A14" s="45">
        <v>5</v>
      </c>
      <c r="B14" s="20" t="s">
        <v>68</v>
      </c>
      <c r="C14" s="59" t="s">
        <v>125</v>
      </c>
      <c r="D14" s="102" t="s">
        <v>23</v>
      </c>
      <c r="E14" s="102">
        <v>6</v>
      </c>
      <c r="F14" s="150">
        <v>2</v>
      </c>
      <c r="G14" s="100">
        <v>2</v>
      </c>
      <c r="H14" s="100"/>
      <c r="I14" s="100"/>
      <c r="J14" s="100"/>
      <c r="K14" s="122">
        <f>SUM(F14:J14)*14</f>
        <v>56</v>
      </c>
      <c r="L14" s="122">
        <f>E14*25-K14</f>
        <v>94</v>
      </c>
      <c r="M14" s="122" t="s">
        <v>24</v>
      </c>
      <c r="N14" s="123"/>
      <c r="Q14" s="83"/>
      <c r="R14" s="83"/>
      <c r="S14" s="83"/>
      <c r="T14" s="83"/>
      <c r="U14" s="83"/>
    </row>
    <row r="15" spans="1:21" ht="15" thickBot="1" x14ac:dyDescent="0.35">
      <c r="A15" s="44">
        <v>6</v>
      </c>
      <c r="B15" s="20" t="s">
        <v>69</v>
      </c>
      <c r="C15" s="61" t="s">
        <v>126</v>
      </c>
      <c r="D15" s="103"/>
      <c r="E15" s="103"/>
      <c r="F15" s="151"/>
      <c r="G15" s="101"/>
      <c r="H15" s="101"/>
      <c r="I15" s="101"/>
      <c r="J15" s="101"/>
      <c r="K15" s="124"/>
      <c r="L15" s="124"/>
      <c r="M15" s="124"/>
      <c r="N15" s="125"/>
      <c r="Q15" s="83"/>
      <c r="R15" s="83"/>
      <c r="S15" s="83"/>
      <c r="T15" s="83"/>
      <c r="U15" s="83"/>
    </row>
    <row r="16" spans="1:21" ht="15" thickBot="1" x14ac:dyDescent="0.35">
      <c r="A16" s="45">
        <v>7</v>
      </c>
      <c r="B16" s="20" t="s">
        <v>70</v>
      </c>
      <c r="C16" s="59" t="s">
        <v>127</v>
      </c>
      <c r="D16" s="102" t="s">
        <v>23</v>
      </c>
      <c r="E16" s="102">
        <v>6</v>
      </c>
      <c r="F16" s="150">
        <v>1</v>
      </c>
      <c r="G16" s="100">
        <v>2</v>
      </c>
      <c r="H16" s="100"/>
      <c r="I16" s="100"/>
      <c r="J16" s="100"/>
      <c r="K16" s="122">
        <f>SUM(F16:J16)*14</f>
        <v>42</v>
      </c>
      <c r="L16" s="122">
        <f>E16*25-K16</f>
        <v>108</v>
      </c>
      <c r="M16" s="126" t="s">
        <v>24</v>
      </c>
      <c r="N16" s="127"/>
      <c r="Q16" s="83"/>
      <c r="R16" s="83"/>
      <c r="S16" s="83"/>
      <c r="T16" s="83"/>
      <c r="U16" s="83"/>
    </row>
    <row r="17" spans="1:21" ht="15" thickBot="1" x14ac:dyDescent="0.35">
      <c r="A17" s="44">
        <v>8</v>
      </c>
      <c r="B17" s="20" t="s">
        <v>71</v>
      </c>
      <c r="C17" s="61" t="s">
        <v>128</v>
      </c>
      <c r="D17" s="103"/>
      <c r="E17" s="103"/>
      <c r="F17" s="151"/>
      <c r="G17" s="101"/>
      <c r="H17" s="101"/>
      <c r="I17" s="101"/>
      <c r="J17" s="101"/>
      <c r="K17" s="124"/>
      <c r="L17" s="124"/>
      <c r="M17" s="128"/>
      <c r="N17" s="129"/>
      <c r="Q17" s="83"/>
      <c r="R17" s="83"/>
      <c r="S17" s="83"/>
      <c r="T17" s="83"/>
      <c r="U17" s="83"/>
    </row>
    <row r="18" spans="1:21" x14ac:dyDescent="0.3">
      <c r="A18" s="106" t="s">
        <v>28</v>
      </c>
      <c r="B18" s="98"/>
      <c r="C18" s="98"/>
      <c r="D18" s="62" t="s">
        <v>29</v>
      </c>
      <c r="E18" s="112">
        <f t="shared" ref="E18:L18" si="2">SUM(E9:E17)</f>
        <v>30</v>
      </c>
      <c r="F18" s="52">
        <f t="shared" si="2"/>
        <v>7</v>
      </c>
      <c r="G18" s="52">
        <f t="shared" si="2"/>
        <v>4</v>
      </c>
      <c r="H18" s="52">
        <f t="shared" si="2"/>
        <v>3</v>
      </c>
      <c r="I18" s="52">
        <f t="shared" si="2"/>
        <v>0</v>
      </c>
      <c r="J18" s="52"/>
      <c r="K18" s="114">
        <f t="shared" si="2"/>
        <v>224</v>
      </c>
      <c r="L18" s="114">
        <f t="shared" si="2"/>
        <v>526</v>
      </c>
      <c r="M18" s="52" t="s">
        <v>30</v>
      </c>
      <c r="N18" s="53" t="s">
        <v>31</v>
      </c>
      <c r="Q18" s="83"/>
      <c r="R18" s="83"/>
      <c r="S18" s="83"/>
      <c r="T18" s="83"/>
      <c r="U18" s="83"/>
    </row>
    <row r="19" spans="1:21" ht="15" thickBot="1" x14ac:dyDescent="0.35">
      <c r="A19" s="107"/>
      <c r="B19" s="108"/>
      <c r="C19" s="108"/>
      <c r="D19" s="16" t="s">
        <v>32</v>
      </c>
      <c r="E19" s="113"/>
      <c r="F19" s="17">
        <f>COUNT(F9:F17)</f>
        <v>5</v>
      </c>
      <c r="G19" s="17">
        <f>COUNT(G9:G17)</f>
        <v>2</v>
      </c>
      <c r="H19" s="17">
        <f>COUNT(H9:H17)</f>
        <v>2</v>
      </c>
      <c r="I19" s="17">
        <f>COUNT(I9:I17)</f>
        <v>0</v>
      </c>
      <c r="J19" s="17"/>
      <c r="K19" s="115"/>
      <c r="L19" s="115"/>
      <c r="M19" s="18">
        <f>COUNTIF(M1:M18,"=E")</f>
        <v>5</v>
      </c>
      <c r="N19" s="19">
        <f>COUNTIF(M1:M18,"=V")</f>
        <v>1</v>
      </c>
      <c r="Q19" s="83"/>
      <c r="R19" s="83"/>
      <c r="S19" s="83"/>
      <c r="T19" s="83"/>
      <c r="U19" s="83"/>
    </row>
    <row r="20" spans="1:21" ht="15" customHeight="1" thickBot="1" x14ac:dyDescent="0.35">
      <c r="A20" s="138" t="s">
        <v>45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40"/>
      <c r="Q20" s="83"/>
      <c r="R20" s="12"/>
      <c r="S20" s="83"/>
      <c r="T20" s="83"/>
      <c r="U20" s="83"/>
    </row>
    <row r="21" spans="1:21" ht="15" customHeight="1" thickBot="1" x14ac:dyDescent="0.35">
      <c r="A21" s="94"/>
      <c r="B21" s="88"/>
      <c r="C21" s="95"/>
      <c r="D21" s="96"/>
      <c r="E21" s="96"/>
      <c r="F21" s="97"/>
      <c r="G21" s="88"/>
      <c r="H21" s="88"/>
      <c r="I21" s="88"/>
      <c r="J21" s="88"/>
      <c r="K21" s="88"/>
      <c r="L21" s="88"/>
      <c r="M21" s="88"/>
      <c r="N21" s="89"/>
      <c r="Q21" s="83"/>
      <c r="R21" s="12"/>
      <c r="S21" s="83"/>
      <c r="T21" s="83"/>
      <c r="U21" s="83"/>
    </row>
    <row r="22" spans="1:21" ht="15" customHeight="1" thickBot="1" x14ac:dyDescent="0.35">
      <c r="A22" s="46">
        <v>9</v>
      </c>
      <c r="B22" s="20" t="s">
        <v>72</v>
      </c>
      <c r="C22" s="59" t="s">
        <v>129</v>
      </c>
      <c r="D22" s="90" t="s">
        <v>26</v>
      </c>
      <c r="E22" s="25">
        <v>4</v>
      </c>
      <c r="F22" s="92">
        <v>1</v>
      </c>
      <c r="G22" s="20">
        <v>1</v>
      </c>
      <c r="H22" s="20"/>
      <c r="I22" s="20"/>
      <c r="J22" s="20"/>
      <c r="K22" s="20">
        <v>28</v>
      </c>
      <c r="L22" s="20">
        <v>72</v>
      </c>
      <c r="M22" s="122" t="s">
        <v>24</v>
      </c>
      <c r="N22" s="123"/>
      <c r="Q22" s="83"/>
      <c r="R22" s="12"/>
      <c r="S22" s="83"/>
      <c r="T22" s="83"/>
      <c r="U22" s="83"/>
    </row>
    <row r="23" spans="1:21" ht="15" customHeight="1" thickBot="1" x14ac:dyDescent="0.35">
      <c r="A23" s="50">
        <v>10</v>
      </c>
      <c r="B23" s="20" t="s">
        <v>73</v>
      </c>
      <c r="C23" s="64" t="s">
        <v>130</v>
      </c>
      <c r="D23" s="76" t="s">
        <v>26</v>
      </c>
      <c r="E23" s="74">
        <v>4</v>
      </c>
      <c r="F23" s="75">
        <v>1</v>
      </c>
      <c r="G23" s="51">
        <v>1</v>
      </c>
      <c r="H23" s="51"/>
      <c r="I23" s="51"/>
      <c r="J23" s="51"/>
      <c r="K23" s="51">
        <v>28</v>
      </c>
      <c r="L23" s="51">
        <v>72</v>
      </c>
      <c r="M23" s="116" t="s">
        <v>24</v>
      </c>
      <c r="N23" s="117"/>
      <c r="Q23" s="83"/>
      <c r="R23" s="12"/>
      <c r="S23" s="83"/>
      <c r="T23" s="83"/>
      <c r="U23" s="83"/>
    </row>
    <row r="24" spans="1:21" ht="15" thickBot="1" x14ac:dyDescent="0.35">
      <c r="A24" s="50">
        <v>11</v>
      </c>
      <c r="B24" s="20" t="s">
        <v>74</v>
      </c>
      <c r="C24" s="64" t="s">
        <v>131</v>
      </c>
      <c r="D24" s="76" t="s">
        <v>26</v>
      </c>
      <c r="E24" s="74">
        <v>4</v>
      </c>
      <c r="F24" s="75">
        <v>1</v>
      </c>
      <c r="G24" s="51">
        <v>1</v>
      </c>
      <c r="H24" s="51"/>
      <c r="I24" s="51"/>
      <c r="J24" s="51"/>
      <c r="K24" s="51">
        <v>28</v>
      </c>
      <c r="L24" s="51">
        <v>72</v>
      </c>
      <c r="M24" s="116" t="s">
        <v>24</v>
      </c>
      <c r="N24" s="117"/>
      <c r="Q24" s="83"/>
      <c r="R24" s="12"/>
      <c r="S24" s="83"/>
      <c r="T24" s="83"/>
      <c r="U24" s="83"/>
    </row>
    <row r="25" spans="1:21" ht="17.25" customHeight="1" thickBot="1" x14ac:dyDescent="0.35">
      <c r="A25" s="50">
        <v>12</v>
      </c>
      <c r="B25" s="20" t="s">
        <v>75</v>
      </c>
      <c r="C25" s="64" t="s">
        <v>132</v>
      </c>
      <c r="D25" s="76" t="s">
        <v>26</v>
      </c>
      <c r="E25" s="74">
        <v>5</v>
      </c>
      <c r="F25" s="75">
        <v>2</v>
      </c>
      <c r="G25" s="51">
        <v>1</v>
      </c>
      <c r="H25" s="51"/>
      <c r="I25" s="51"/>
      <c r="J25" s="51"/>
      <c r="K25" s="21">
        <v>42</v>
      </c>
      <c r="L25" s="21">
        <v>83</v>
      </c>
      <c r="M25" s="116" t="s">
        <v>24</v>
      </c>
      <c r="N25" s="117"/>
      <c r="Q25" s="83"/>
      <c r="R25" s="12"/>
      <c r="S25" s="84"/>
      <c r="T25" s="84"/>
      <c r="U25" s="84"/>
    </row>
    <row r="26" spans="1:21" ht="15" thickBot="1" x14ac:dyDescent="0.35">
      <c r="A26" s="48">
        <v>13</v>
      </c>
      <c r="B26" s="20" t="s">
        <v>76</v>
      </c>
      <c r="C26" s="61" t="s">
        <v>133</v>
      </c>
      <c r="D26" s="67" t="s">
        <v>26</v>
      </c>
      <c r="E26" s="23">
        <v>5</v>
      </c>
      <c r="F26" s="24">
        <v>2</v>
      </c>
      <c r="G26" s="18">
        <v>1</v>
      </c>
      <c r="H26" s="18"/>
      <c r="I26" s="18"/>
      <c r="J26" s="18"/>
      <c r="K26" s="18">
        <v>42</v>
      </c>
      <c r="L26" s="18">
        <v>83</v>
      </c>
      <c r="M26" s="110" t="s">
        <v>24</v>
      </c>
      <c r="N26" s="111"/>
      <c r="Q26" s="83"/>
      <c r="R26" s="12"/>
      <c r="S26" s="84"/>
      <c r="T26" s="84"/>
      <c r="U26" s="84"/>
    </row>
    <row r="27" spans="1:21" ht="15.75" customHeight="1" thickBo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Q27" s="28"/>
      <c r="R27" s="12"/>
      <c r="S27" s="27"/>
      <c r="T27" s="27"/>
      <c r="U27" s="27"/>
    </row>
    <row r="28" spans="1:21" ht="15.75" customHeight="1" x14ac:dyDescent="0.3">
      <c r="B28" s="118" t="s">
        <v>33</v>
      </c>
      <c r="C28" s="40" t="s">
        <v>34</v>
      </c>
      <c r="D28" s="131">
        <f>SUM(F9:J12)</f>
        <v>7</v>
      </c>
      <c r="E28" s="132"/>
      <c r="F28" s="132"/>
      <c r="G28" s="132"/>
      <c r="H28" s="132"/>
      <c r="I28" s="132"/>
      <c r="J28" s="132"/>
      <c r="K28" s="132"/>
      <c r="L28" s="132"/>
      <c r="M28" s="132"/>
      <c r="N28" s="133"/>
      <c r="Q28" s="28"/>
      <c r="R28" s="12"/>
      <c r="S28" s="27"/>
      <c r="T28" s="27"/>
      <c r="U28" s="27"/>
    </row>
    <row r="29" spans="1:21" ht="15.75" customHeight="1" x14ac:dyDescent="0.3">
      <c r="B29" s="119"/>
      <c r="C29" s="41" t="s">
        <v>35</v>
      </c>
      <c r="D29" s="134">
        <f>SUM(F14:J17)</f>
        <v>7</v>
      </c>
      <c r="E29" s="135"/>
      <c r="F29" s="135"/>
      <c r="G29" s="135"/>
      <c r="H29" s="135"/>
      <c r="I29" s="135"/>
      <c r="J29" s="135"/>
      <c r="K29" s="135"/>
      <c r="L29" s="135"/>
      <c r="M29" s="135"/>
      <c r="N29" s="136"/>
      <c r="Q29" s="28"/>
      <c r="R29" s="12"/>
      <c r="S29" s="27"/>
      <c r="T29" s="27"/>
      <c r="U29" s="27"/>
    </row>
    <row r="30" spans="1:21" ht="15.75" customHeight="1" thickBot="1" x14ac:dyDescent="0.35">
      <c r="B30" s="120"/>
      <c r="C30" s="42" t="s">
        <v>36</v>
      </c>
      <c r="D30" s="113">
        <f>SUM(F22:J26)</f>
        <v>12</v>
      </c>
      <c r="E30" s="115"/>
      <c r="F30" s="115"/>
      <c r="G30" s="115"/>
      <c r="H30" s="115"/>
      <c r="I30" s="115"/>
      <c r="J30" s="115"/>
      <c r="K30" s="115"/>
      <c r="L30" s="115"/>
      <c r="M30" s="115"/>
      <c r="N30" s="137"/>
      <c r="Q30" s="28"/>
      <c r="R30" s="12"/>
      <c r="S30" s="27"/>
      <c r="T30" s="27"/>
      <c r="U30" s="27"/>
    </row>
    <row r="31" spans="1:21" s="32" customFormat="1" ht="15.75" customHeight="1" x14ac:dyDescent="0.2">
      <c r="A31" s="2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Q31" s="36"/>
      <c r="R31" s="37"/>
      <c r="S31" s="38"/>
      <c r="T31" s="38"/>
      <c r="U31" s="38"/>
    </row>
    <row r="32" spans="1:21" ht="18" customHeight="1" x14ac:dyDescent="0.3">
      <c r="B32" s="4" t="s">
        <v>37</v>
      </c>
      <c r="C32" s="9"/>
      <c r="D32" s="1"/>
      <c r="E32" s="98" t="s">
        <v>38</v>
      </c>
      <c r="F32" s="98"/>
      <c r="G32" s="4"/>
      <c r="H32" s="1"/>
      <c r="I32" s="1"/>
      <c r="J32" s="1"/>
      <c r="K32" s="130" t="s">
        <v>39</v>
      </c>
      <c r="L32" s="130"/>
      <c r="M32" s="130"/>
      <c r="N32" s="130"/>
      <c r="Q32" s="13"/>
      <c r="R32" s="12"/>
      <c r="S32" s="121"/>
      <c r="T32" s="121"/>
      <c r="U32" s="121"/>
    </row>
    <row r="33" spans="1:21" ht="15" customHeight="1" x14ac:dyDescent="0.3">
      <c r="B33" s="109" t="s">
        <v>155</v>
      </c>
      <c r="C33" s="109"/>
      <c r="D33" s="99" t="s">
        <v>51</v>
      </c>
      <c r="E33" s="99"/>
      <c r="F33" s="99"/>
      <c r="G33" s="99"/>
      <c r="H33" s="99"/>
      <c r="I33" s="99"/>
      <c r="J33" s="78"/>
      <c r="K33" s="167" t="s">
        <v>52</v>
      </c>
      <c r="L33" s="167"/>
      <c r="M33" s="167"/>
      <c r="N33" s="167"/>
      <c r="Q33" s="13"/>
      <c r="R33" s="12"/>
      <c r="S33" s="13"/>
      <c r="T33" s="13"/>
      <c r="U33" s="13"/>
    </row>
    <row r="34" spans="1:21" ht="15" customHeight="1" x14ac:dyDescent="0.3">
      <c r="B34" s="1"/>
      <c r="C34" s="1"/>
      <c r="D34" s="1"/>
      <c r="E34" s="165"/>
      <c r="F34" s="165"/>
      <c r="G34" s="165"/>
      <c r="H34" s="165"/>
      <c r="I34" s="1"/>
      <c r="J34" s="1"/>
      <c r="K34" s="165"/>
      <c r="L34" s="165"/>
      <c r="M34" s="1"/>
      <c r="Q34" s="11"/>
      <c r="R34" s="12"/>
      <c r="S34" s="13"/>
      <c r="T34" s="13"/>
      <c r="U34" s="13"/>
    </row>
    <row r="35" spans="1:21" x14ac:dyDescent="0.3">
      <c r="B35" s="1"/>
      <c r="C35" s="1"/>
      <c r="D35" s="165"/>
      <c r="E35" s="165"/>
      <c r="F35" s="165"/>
      <c r="G35" s="165"/>
      <c r="H35" s="165"/>
      <c r="I35" s="1"/>
      <c r="J35" s="1"/>
      <c r="K35" s="165"/>
      <c r="L35" s="166"/>
      <c r="M35" s="166"/>
      <c r="N35" s="166"/>
      <c r="Q35" s="11"/>
      <c r="R35" s="12"/>
      <c r="S35" s="13"/>
      <c r="T35" s="13"/>
      <c r="U35" s="13"/>
    </row>
    <row r="36" spans="1:2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6"/>
      <c r="Q36" s="11"/>
      <c r="R36" s="12"/>
      <c r="S36" s="13"/>
      <c r="T36" s="13"/>
      <c r="U36" s="13"/>
    </row>
    <row r="37" spans="1:2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6"/>
      <c r="Q37" s="11"/>
      <c r="R37" s="12"/>
      <c r="S37" s="13"/>
      <c r="T37" s="13"/>
      <c r="U37" s="13"/>
    </row>
    <row r="38" spans="1:21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6"/>
      <c r="Q38" s="11"/>
      <c r="R38" s="12"/>
      <c r="S38" s="13"/>
      <c r="T38" s="13"/>
      <c r="U38" s="13"/>
    </row>
    <row r="39" spans="1:2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2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2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2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2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2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2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21" x14ac:dyDescent="0.3">
      <c r="A46" s="104" t="s">
        <v>43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</row>
    <row r="47" spans="1:21" x14ac:dyDescent="0.3">
      <c r="A47" s="105" t="s">
        <v>40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</row>
    <row r="48" spans="1:2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ht="1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ht="1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x14ac:dyDescent="0.3">
      <c r="B51" s="1"/>
      <c r="C51" s="1"/>
      <c r="D51" s="4"/>
      <c r="E51" s="4"/>
      <c r="F51" s="4"/>
      <c r="G51" s="4"/>
      <c r="H51" s="1"/>
      <c r="I51" s="1"/>
      <c r="J51" s="1"/>
      <c r="K51" s="1"/>
      <c r="L51" s="1"/>
      <c r="M51" s="1"/>
    </row>
    <row r="52" spans="2:13" x14ac:dyDescent="0.3">
      <c r="B52" s="1"/>
      <c r="C52" s="1"/>
      <c r="D52" s="4"/>
      <c r="E52" s="4"/>
      <c r="F52" s="4"/>
      <c r="G52" s="4"/>
      <c r="H52" s="1"/>
      <c r="I52" s="1"/>
      <c r="J52" s="1"/>
      <c r="K52" s="1"/>
      <c r="L52" s="1"/>
      <c r="M52" s="1"/>
    </row>
    <row r="53" spans="2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x14ac:dyDescent="0.3">
      <c r="B54" s="1"/>
      <c r="C54" s="1"/>
      <c r="D54" s="1"/>
      <c r="E54" s="98"/>
      <c r="F54" s="98"/>
      <c r="G54" s="98"/>
      <c r="H54" s="1"/>
      <c r="I54" s="1"/>
      <c r="J54" s="1"/>
      <c r="K54" s="1"/>
      <c r="L54" s="1"/>
      <c r="M54" s="1"/>
    </row>
    <row r="55" spans="2:13" x14ac:dyDescent="0.3">
      <c r="B55" s="1"/>
      <c r="C55" s="1"/>
      <c r="D55" s="1"/>
      <c r="E55" s="98"/>
      <c r="F55" s="98"/>
      <c r="G55" s="98"/>
      <c r="H55" s="1"/>
      <c r="I55" s="1"/>
      <c r="J55" s="1"/>
      <c r="K55" s="1"/>
      <c r="L55" s="1"/>
      <c r="M55" s="1"/>
    </row>
    <row r="56" spans="2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</sheetData>
  <sheetProtection formatCells="0" formatRows="0" insertRows="0" insertHyperlinks="0" deleteRows="0" sort="0" autoFilter="0" pivotTables="0"/>
  <protectedRanges>
    <protectedRange sqref="C3:G4 D2 L1:M2 K33 D33 A22:XFD25 F9:I11 A9:E12 F12:H12 A26:B26 A14:XFD17 J9:XFD12" name="Editabil"/>
  </protectedRanges>
  <mergeCells count="72">
    <mergeCell ref="M23:N23"/>
    <mergeCell ref="K35:N35"/>
    <mergeCell ref="D35:H35"/>
    <mergeCell ref="K33:N33"/>
    <mergeCell ref="E16:E17"/>
    <mergeCell ref="F16:F17"/>
    <mergeCell ref="G16:G17"/>
    <mergeCell ref="E34:H34"/>
    <mergeCell ref="K34:L34"/>
    <mergeCell ref="J16:J17"/>
    <mergeCell ref="L1:M1"/>
    <mergeCell ref="B2:C2"/>
    <mergeCell ref="D1:H1"/>
    <mergeCell ref="D2:H2"/>
    <mergeCell ref="A8:N8"/>
    <mergeCell ref="C4:G4"/>
    <mergeCell ref="B6:B7"/>
    <mergeCell ref="C6:C7"/>
    <mergeCell ref="D6:D7"/>
    <mergeCell ref="E6:E7"/>
    <mergeCell ref="A6:A7"/>
    <mergeCell ref="L2:M2"/>
    <mergeCell ref="L4:M4"/>
    <mergeCell ref="K6:L6"/>
    <mergeCell ref="M6:N7"/>
    <mergeCell ref="M9:N9"/>
    <mergeCell ref="C3:G3"/>
    <mergeCell ref="L3:M3"/>
    <mergeCell ref="A13:N13"/>
    <mergeCell ref="D14:D15"/>
    <mergeCell ref="L14:L15"/>
    <mergeCell ref="H14:H15"/>
    <mergeCell ref="I14:I15"/>
    <mergeCell ref="K14:K15"/>
    <mergeCell ref="F6:J6"/>
    <mergeCell ref="J14:J15"/>
    <mergeCell ref="F12:J12"/>
    <mergeCell ref="E14:E15"/>
    <mergeCell ref="F14:F15"/>
    <mergeCell ref="G14:G15"/>
    <mergeCell ref="S32:U32"/>
    <mergeCell ref="M10:N10"/>
    <mergeCell ref="M11:N11"/>
    <mergeCell ref="M12:N12"/>
    <mergeCell ref="M14:N15"/>
    <mergeCell ref="M16:N17"/>
    <mergeCell ref="K32:N32"/>
    <mergeCell ref="K16:K17"/>
    <mergeCell ref="L16:L17"/>
    <mergeCell ref="L18:L19"/>
    <mergeCell ref="D28:N28"/>
    <mergeCell ref="D29:N29"/>
    <mergeCell ref="D30:N30"/>
    <mergeCell ref="A20:N20"/>
    <mergeCell ref="M22:N22"/>
    <mergeCell ref="M24:N24"/>
    <mergeCell ref="E55:G55"/>
    <mergeCell ref="E32:F32"/>
    <mergeCell ref="D33:I33"/>
    <mergeCell ref="I16:I17"/>
    <mergeCell ref="H16:H17"/>
    <mergeCell ref="E54:G54"/>
    <mergeCell ref="D16:D17"/>
    <mergeCell ref="A46:M46"/>
    <mergeCell ref="A47:M47"/>
    <mergeCell ref="A18:C19"/>
    <mergeCell ref="B33:C33"/>
    <mergeCell ref="M26:N26"/>
    <mergeCell ref="E18:E19"/>
    <mergeCell ref="K18:K19"/>
    <mergeCell ref="M25:N25"/>
    <mergeCell ref="B28:B30"/>
  </mergeCells>
  <conditionalFormatting sqref="D1:D14 D16 D18:D44">
    <cfRule type="cellIs" dxfId="11" priority="4" stopIfTrue="1" operator="equal">
      <formula>"DS"</formula>
    </cfRule>
    <cfRule type="cellIs" dxfId="10" priority="8" operator="equal">
      <formula>"DA"</formula>
    </cfRule>
    <cfRule type="cellIs" dxfId="9" priority="10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9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1"/>
  <sheetViews>
    <sheetView topLeftCell="A10" zoomScaleSheetLayoutView="70" workbookViewId="0">
      <selection activeCell="S16" sqref="S16"/>
    </sheetView>
  </sheetViews>
  <sheetFormatPr defaultRowHeight="14.4" x14ac:dyDescent="0.3"/>
  <cols>
    <col min="1" max="1" width="4.6640625" style="6" customWidth="1"/>
    <col min="2" max="2" width="22.33203125" customWidth="1"/>
    <col min="3" max="3" width="36.88671875" customWidth="1"/>
    <col min="4" max="4" width="10.44140625" customWidth="1"/>
    <col min="5" max="5" width="6" customWidth="1"/>
    <col min="6" max="6" width="3.6640625" customWidth="1"/>
    <col min="7" max="7" width="4" customWidth="1"/>
    <col min="8" max="8" width="3.6640625" customWidth="1"/>
    <col min="9" max="9" width="3.44140625" customWidth="1"/>
    <col min="10" max="10" width="5.5546875" customWidth="1"/>
    <col min="11" max="11" width="14.88671875" customWidth="1"/>
    <col min="12" max="12" width="6.109375" customWidth="1"/>
    <col min="13" max="13" width="3.6640625" style="6" customWidth="1"/>
    <col min="14" max="14" width="4.88671875" style="6" customWidth="1"/>
    <col min="21" max="21" width="10.109375" customWidth="1"/>
  </cols>
  <sheetData>
    <row r="1" spans="1:21" ht="57" customHeight="1" x14ac:dyDescent="0.3">
      <c r="B1" s="3"/>
      <c r="C1" s="4"/>
      <c r="D1" s="180" t="s">
        <v>0</v>
      </c>
      <c r="E1" s="180"/>
      <c r="F1" s="180"/>
      <c r="G1" s="180"/>
      <c r="H1" s="180"/>
      <c r="I1" s="180"/>
      <c r="J1" s="180"/>
      <c r="K1" s="5"/>
      <c r="L1" s="152"/>
      <c r="M1" s="152"/>
      <c r="Q1" s="82"/>
      <c r="R1" s="82"/>
      <c r="S1" s="82"/>
      <c r="T1" s="82"/>
      <c r="U1" s="82"/>
    </row>
    <row r="2" spans="1:21" ht="15" customHeight="1" x14ac:dyDescent="0.3">
      <c r="B2" s="109"/>
      <c r="C2" s="109"/>
      <c r="D2" s="98" t="str">
        <f>Sem_I!D2</f>
        <v>2024 - 2026</v>
      </c>
      <c r="E2" s="98"/>
      <c r="F2" s="98"/>
      <c r="G2" s="98"/>
      <c r="H2" s="98"/>
      <c r="K2" s="8" t="str">
        <f>Sem_I!K2</f>
        <v>Anul universitar:</v>
      </c>
      <c r="L2" s="109" t="str">
        <f>Sem_I!L2</f>
        <v>2024- 2025</v>
      </c>
      <c r="M2" s="109"/>
      <c r="Q2" s="83"/>
      <c r="R2" s="83"/>
      <c r="S2" s="83"/>
      <c r="T2" s="83"/>
      <c r="U2" s="83"/>
    </row>
    <row r="3" spans="1:21" x14ac:dyDescent="0.3">
      <c r="B3" s="7" t="s">
        <v>2</v>
      </c>
      <c r="C3" s="109" t="str">
        <f>Sem_I!C3</f>
        <v>Știința Sportului și Educației Fizice</v>
      </c>
      <c r="D3" s="109"/>
      <c r="E3" s="109"/>
      <c r="F3" s="109"/>
      <c r="G3" s="109"/>
      <c r="K3" s="8" t="str">
        <f>Sem_I!K3</f>
        <v>Anul de studii:</v>
      </c>
      <c r="L3" s="109" t="str">
        <f>Sem_I!L3</f>
        <v>I</v>
      </c>
      <c r="M3" s="109"/>
      <c r="Q3" s="83"/>
      <c r="R3" s="83"/>
      <c r="S3" s="83"/>
      <c r="T3" s="83"/>
      <c r="U3" s="83"/>
    </row>
    <row r="4" spans="1:21" x14ac:dyDescent="0.3">
      <c r="B4" s="7" t="s">
        <v>5</v>
      </c>
      <c r="C4" s="109" t="str">
        <f>Sem_I!C4</f>
        <v>Activități motrice curriculare și extracurriculare</v>
      </c>
      <c r="D4" s="109"/>
      <c r="E4" s="109"/>
      <c r="F4" s="109"/>
      <c r="G4" s="109"/>
      <c r="K4" s="8" t="str">
        <f>Sem_I!K4</f>
        <v>Semestrul:</v>
      </c>
      <c r="L4" s="109" t="s">
        <v>41</v>
      </c>
      <c r="M4" s="109"/>
      <c r="Q4" s="83"/>
      <c r="R4" s="83"/>
      <c r="S4" s="83"/>
      <c r="T4" s="83"/>
      <c r="U4" s="83"/>
    </row>
    <row r="5" spans="1:21" s="32" customFormat="1" ht="12" customHeight="1" thickBot="1" x14ac:dyDescent="0.25">
      <c r="A5" s="29"/>
      <c r="B5" s="30"/>
      <c r="C5" s="31"/>
      <c r="D5" s="31"/>
      <c r="E5" s="31"/>
      <c r="F5" s="31"/>
      <c r="G5" s="31"/>
      <c r="K5" s="33"/>
      <c r="L5" s="34"/>
      <c r="M5" s="31"/>
      <c r="N5" s="29"/>
      <c r="Q5" s="83"/>
      <c r="R5" s="83"/>
      <c r="S5" s="83"/>
      <c r="T5" s="83"/>
      <c r="U5" s="83"/>
    </row>
    <row r="6" spans="1:21" s="1" customFormat="1" ht="20.100000000000001" customHeight="1" x14ac:dyDescent="0.3">
      <c r="A6" s="161" t="s">
        <v>7</v>
      </c>
      <c r="B6" s="157" t="s">
        <v>8</v>
      </c>
      <c r="C6" s="157" t="s">
        <v>9</v>
      </c>
      <c r="D6" s="157" t="s">
        <v>10</v>
      </c>
      <c r="E6" s="159" t="s">
        <v>11</v>
      </c>
      <c r="F6" s="144" t="s">
        <v>12</v>
      </c>
      <c r="G6" s="145"/>
      <c r="H6" s="145"/>
      <c r="I6" s="145"/>
      <c r="J6" s="146"/>
      <c r="K6" s="157" t="s">
        <v>13</v>
      </c>
      <c r="L6" s="157"/>
      <c r="M6" s="157" t="s">
        <v>14</v>
      </c>
      <c r="N6" s="163"/>
      <c r="Q6" s="83"/>
      <c r="R6" s="83"/>
      <c r="S6" s="83"/>
      <c r="T6" s="83"/>
      <c r="U6" s="83"/>
    </row>
    <row r="7" spans="1:21" ht="20.25" customHeight="1" x14ac:dyDescent="0.3">
      <c r="A7" s="171"/>
      <c r="B7" s="172"/>
      <c r="C7" s="172"/>
      <c r="D7" s="172"/>
      <c r="E7" s="178"/>
      <c r="F7" s="39" t="s">
        <v>15</v>
      </c>
      <c r="G7" s="39" t="s">
        <v>16</v>
      </c>
      <c r="H7" s="39" t="s">
        <v>17</v>
      </c>
      <c r="I7" s="39" t="s">
        <v>18</v>
      </c>
      <c r="J7" s="39" t="s">
        <v>19</v>
      </c>
      <c r="K7" s="39" t="s">
        <v>20</v>
      </c>
      <c r="L7" s="39" t="s">
        <v>21</v>
      </c>
      <c r="M7" s="172"/>
      <c r="N7" s="179"/>
      <c r="Q7" s="83"/>
      <c r="R7" s="83"/>
      <c r="S7" s="83"/>
      <c r="T7" s="83"/>
      <c r="U7" s="83"/>
    </row>
    <row r="8" spans="1:21" ht="15" thickBot="1" x14ac:dyDescent="0.35">
      <c r="A8" s="168" t="s">
        <v>22</v>
      </c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70"/>
      <c r="Q8" s="83"/>
      <c r="R8" s="83"/>
      <c r="S8" s="83"/>
      <c r="T8" s="83"/>
      <c r="U8" s="83"/>
    </row>
    <row r="9" spans="1:21" ht="29.4" thickBot="1" x14ac:dyDescent="0.35">
      <c r="A9" s="45">
        <v>1</v>
      </c>
      <c r="B9" s="20" t="s">
        <v>77</v>
      </c>
      <c r="C9" s="59" t="s">
        <v>134</v>
      </c>
      <c r="D9" s="25" t="s">
        <v>27</v>
      </c>
      <c r="E9" s="68">
        <v>5</v>
      </c>
      <c r="F9" s="91">
        <v>1</v>
      </c>
      <c r="G9" s="20">
        <v>2</v>
      </c>
      <c r="H9" s="20"/>
      <c r="I9" s="20"/>
      <c r="J9" s="20"/>
      <c r="K9" s="20">
        <f>SUM(F9:J9)*14</f>
        <v>42</v>
      </c>
      <c r="L9" s="20">
        <f>E9*25-K9</f>
        <v>83</v>
      </c>
      <c r="M9" s="122" t="s">
        <v>24</v>
      </c>
      <c r="N9" s="123"/>
      <c r="Q9" s="83"/>
      <c r="R9" s="83"/>
      <c r="S9" s="83"/>
      <c r="T9" s="83"/>
      <c r="U9" s="83"/>
    </row>
    <row r="10" spans="1:21" ht="29.4" thickBot="1" x14ac:dyDescent="0.35">
      <c r="A10" s="43">
        <v>2</v>
      </c>
      <c r="B10" s="20" t="s">
        <v>78</v>
      </c>
      <c r="C10" s="60" t="s">
        <v>135</v>
      </c>
      <c r="D10" s="22" t="s">
        <v>27</v>
      </c>
      <c r="E10" s="69">
        <v>6</v>
      </c>
      <c r="F10" s="70">
        <v>1</v>
      </c>
      <c r="G10" s="21">
        <v>1</v>
      </c>
      <c r="H10" s="21"/>
      <c r="I10" s="21"/>
      <c r="J10" s="21"/>
      <c r="K10" s="21">
        <f>SUM(F10:J10)*14</f>
        <v>28</v>
      </c>
      <c r="L10" s="21">
        <f>E10*25-K10</f>
        <v>122</v>
      </c>
      <c r="M10" s="173" t="s">
        <v>24</v>
      </c>
      <c r="N10" s="174"/>
      <c r="Q10" s="83"/>
      <c r="R10" s="83"/>
      <c r="S10" s="83"/>
      <c r="T10" s="83"/>
      <c r="U10" s="83"/>
    </row>
    <row r="11" spans="1:21" ht="15" thickBot="1" x14ac:dyDescent="0.35">
      <c r="A11" s="43">
        <v>3</v>
      </c>
      <c r="B11" s="20" t="s">
        <v>79</v>
      </c>
      <c r="C11" s="60" t="s">
        <v>136</v>
      </c>
      <c r="D11" s="22" t="s">
        <v>27</v>
      </c>
      <c r="E11" s="69">
        <v>6</v>
      </c>
      <c r="F11" s="70">
        <v>2</v>
      </c>
      <c r="G11" s="21"/>
      <c r="H11" s="21">
        <v>1</v>
      </c>
      <c r="I11" s="21"/>
      <c r="J11" s="21"/>
      <c r="K11" s="21">
        <f>SUM(F11:J11)*14</f>
        <v>42</v>
      </c>
      <c r="L11" s="21">
        <f>E11*25-K11</f>
        <v>108</v>
      </c>
      <c r="M11" s="173" t="s">
        <v>24</v>
      </c>
      <c r="N11" s="174"/>
      <c r="Q11" s="83"/>
      <c r="R11" s="83"/>
      <c r="S11" s="83"/>
      <c r="T11" s="83"/>
      <c r="U11" s="83"/>
    </row>
    <row r="12" spans="1:21" ht="15" thickBot="1" x14ac:dyDescent="0.35">
      <c r="A12" s="43">
        <v>4</v>
      </c>
      <c r="B12" s="20" t="s">
        <v>80</v>
      </c>
      <c r="C12" s="60" t="s">
        <v>137</v>
      </c>
      <c r="D12" s="22" t="s">
        <v>27</v>
      </c>
      <c r="E12" s="69">
        <v>3</v>
      </c>
      <c r="F12" s="147" t="s">
        <v>58</v>
      </c>
      <c r="G12" s="148"/>
      <c r="H12" s="148"/>
      <c r="I12" s="148"/>
      <c r="J12" s="149"/>
      <c r="K12" s="21">
        <v>28</v>
      </c>
      <c r="L12" s="21">
        <f t="shared" ref="L12" si="0">E12*25-K12</f>
        <v>47</v>
      </c>
      <c r="M12" s="173" t="s">
        <v>25</v>
      </c>
      <c r="N12" s="174"/>
      <c r="Q12" s="83"/>
      <c r="R12" s="83"/>
      <c r="S12" s="83"/>
      <c r="T12" s="83"/>
      <c r="U12" s="83"/>
    </row>
    <row r="13" spans="1:21" ht="14.4" customHeight="1" thickBot="1" x14ac:dyDescent="0.35">
      <c r="A13" s="175" t="s">
        <v>44</v>
      </c>
      <c r="B13" s="176"/>
      <c r="C13" s="176"/>
      <c r="D13" s="142"/>
      <c r="E13" s="176"/>
      <c r="F13" s="176"/>
      <c r="G13" s="176"/>
      <c r="H13" s="176"/>
      <c r="I13" s="176"/>
      <c r="J13" s="176"/>
      <c r="K13" s="176"/>
      <c r="L13" s="176"/>
      <c r="M13" s="176"/>
      <c r="N13" s="177"/>
      <c r="Q13" s="83"/>
      <c r="R13" s="83"/>
      <c r="S13" s="83"/>
      <c r="T13" s="83"/>
      <c r="U13" s="83"/>
    </row>
    <row r="14" spans="1:21" ht="29.4" thickBot="1" x14ac:dyDescent="0.35">
      <c r="A14" s="45">
        <v>5</v>
      </c>
      <c r="B14" s="20" t="s">
        <v>81</v>
      </c>
      <c r="C14" s="65" t="s">
        <v>138</v>
      </c>
      <c r="D14" s="102" t="s">
        <v>23</v>
      </c>
      <c r="E14" s="102">
        <v>5</v>
      </c>
      <c r="F14" s="150">
        <v>1</v>
      </c>
      <c r="G14" s="100"/>
      <c r="H14" s="100">
        <v>2</v>
      </c>
      <c r="I14" s="122"/>
      <c r="J14" s="100"/>
      <c r="K14" s="122">
        <f>SUM(F14:J14)*14</f>
        <v>42</v>
      </c>
      <c r="L14" s="122">
        <f t="shared" ref="L14:L16" si="1">E14*25-K14</f>
        <v>83</v>
      </c>
      <c r="M14" s="122" t="s">
        <v>24</v>
      </c>
      <c r="N14" s="123"/>
      <c r="Q14" s="83"/>
      <c r="R14" s="83"/>
      <c r="S14" s="83"/>
      <c r="T14" s="83"/>
      <c r="U14" s="83"/>
    </row>
    <row r="15" spans="1:21" ht="29.4" thickBot="1" x14ac:dyDescent="0.35">
      <c r="A15" s="44">
        <v>6</v>
      </c>
      <c r="B15" s="20" t="s">
        <v>82</v>
      </c>
      <c r="C15" s="71" t="s">
        <v>139</v>
      </c>
      <c r="D15" s="103"/>
      <c r="E15" s="103"/>
      <c r="F15" s="151"/>
      <c r="G15" s="101"/>
      <c r="H15" s="101"/>
      <c r="I15" s="124"/>
      <c r="J15" s="101"/>
      <c r="K15" s="124"/>
      <c r="L15" s="124"/>
      <c r="M15" s="124"/>
      <c r="N15" s="125"/>
      <c r="Q15" s="83"/>
      <c r="R15" s="83"/>
      <c r="S15" s="83"/>
      <c r="T15" s="83"/>
      <c r="U15" s="83"/>
    </row>
    <row r="16" spans="1:21" ht="29.4" thickBot="1" x14ac:dyDescent="0.35">
      <c r="A16" s="45">
        <v>7</v>
      </c>
      <c r="B16" s="20" t="s">
        <v>83</v>
      </c>
      <c r="C16" s="65" t="s">
        <v>140</v>
      </c>
      <c r="D16" s="102" t="s">
        <v>23</v>
      </c>
      <c r="E16" s="102">
        <v>5</v>
      </c>
      <c r="F16" s="150">
        <v>1</v>
      </c>
      <c r="G16" s="100"/>
      <c r="H16" s="100">
        <v>2</v>
      </c>
      <c r="I16" s="122"/>
      <c r="J16" s="100"/>
      <c r="K16" s="122">
        <f>SUM(F16:J16)*14</f>
        <v>42</v>
      </c>
      <c r="L16" s="122">
        <f t="shared" si="1"/>
        <v>83</v>
      </c>
      <c r="M16" s="122" t="s">
        <v>24</v>
      </c>
      <c r="N16" s="123"/>
      <c r="Q16" s="83"/>
      <c r="R16" s="83"/>
      <c r="S16" s="83"/>
      <c r="T16" s="83"/>
      <c r="U16" s="83"/>
    </row>
    <row r="17" spans="1:21" ht="29.4" thickBot="1" x14ac:dyDescent="0.35">
      <c r="A17" s="44">
        <v>8</v>
      </c>
      <c r="B17" s="20" t="s">
        <v>84</v>
      </c>
      <c r="C17" s="71" t="s">
        <v>141</v>
      </c>
      <c r="D17" s="103"/>
      <c r="E17" s="103"/>
      <c r="F17" s="151"/>
      <c r="G17" s="101"/>
      <c r="H17" s="101"/>
      <c r="I17" s="124"/>
      <c r="J17" s="101"/>
      <c r="K17" s="124"/>
      <c r="L17" s="124"/>
      <c r="M17" s="124"/>
      <c r="N17" s="125"/>
      <c r="Q17" s="83"/>
      <c r="R17" s="83"/>
      <c r="S17" s="83"/>
      <c r="T17" s="83"/>
      <c r="U17" s="83"/>
    </row>
    <row r="18" spans="1:21" x14ac:dyDescent="0.3">
      <c r="A18" s="106" t="s">
        <v>28</v>
      </c>
      <c r="B18" s="98"/>
      <c r="C18" s="98"/>
      <c r="D18" s="15" t="s">
        <v>29</v>
      </c>
      <c r="E18" s="112">
        <f>SUM(E9:E17)</f>
        <v>30</v>
      </c>
      <c r="F18" s="52">
        <f>SUM(F9:F17)</f>
        <v>6</v>
      </c>
      <c r="G18" s="52">
        <f>SUM(G9:G17)</f>
        <v>3</v>
      </c>
      <c r="H18" s="52">
        <f>SUM(H9:H17)</f>
        <v>5</v>
      </c>
      <c r="I18" s="52">
        <f>SUM(I9:I17)</f>
        <v>0</v>
      </c>
      <c r="J18" s="52"/>
      <c r="K18" s="114">
        <f>SUM(K9:K17)</f>
        <v>224</v>
      </c>
      <c r="L18" s="114">
        <f>SUM(L9:L17)</f>
        <v>526</v>
      </c>
      <c r="M18" s="52" t="s">
        <v>30</v>
      </c>
      <c r="N18" s="53" t="s">
        <v>31</v>
      </c>
      <c r="Q18" s="83"/>
      <c r="R18" s="83"/>
      <c r="S18" s="83"/>
      <c r="T18" s="83"/>
      <c r="U18" s="83"/>
    </row>
    <row r="19" spans="1:21" ht="15" thickBot="1" x14ac:dyDescent="0.35">
      <c r="A19" s="107"/>
      <c r="B19" s="108"/>
      <c r="C19" s="108"/>
      <c r="D19" s="16" t="s">
        <v>32</v>
      </c>
      <c r="E19" s="113"/>
      <c r="F19" s="17">
        <f>COUNT(F9:F17)</f>
        <v>5</v>
      </c>
      <c r="G19" s="17">
        <f>COUNT(G9:G17)</f>
        <v>2</v>
      </c>
      <c r="H19" s="17">
        <f>COUNT(H9:H17)</f>
        <v>3</v>
      </c>
      <c r="I19" s="17">
        <f>COUNT(I9:I17)</f>
        <v>0</v>
      </c>
      <c r="J19" s="17"/>
      <c r="K19" s="115"/>
      <c r="L19" s="115"/>
      <c r="M19" s="18">
        <f>COUNTIF(M1:M18,"=E")</f>
        <v>5</v>
      </c>
      <c r="N19" s="19">
        <f>COUNTIF(M1:M18,"=V")</f>
        <v>1</v>
      </c>
      <c r="Q19" s="83"/>
      <c r="R19" s="83"/>
      <c r="S19" s="83"/>
      <c r="T19" s="83"/>
      <c r="U19" s="83"/>
    </row>
    <row r="20" spans="1:21" ht="15" customHeight="1" thickBot="1" x14ac:dyDescent="0.35">
      <c r="A20" s="138" t="s">
        <v>45</v>
      </c>
      <c r="B20" s="139"/>
      <c r="C20" s="139"/>
      <c r="D20" s="139"/>
      <c r="E20" s="139"/>
      <c r="F20" s="181"/>
      <c r="G20" s="181"/>
      <c r="H20" s="181"/>
      <c r="I20" s="181"/>
      <c r="J20" s="181"/>
      <c r="K20" s="181"/>
      <c r="L20" s="181"/>
      <c r="M20" s="181"/>
      <c r="N20" s="182"/>
      <c r="Q20" s="83"/>
      <c r="R20" s="12"/>
      <c r="S20" s="83"/>
      <c r="T20" s="83"/>
      <c r="U20" s="83"/>
    </row>
    <row r="21" spans="1:21" ht="15" customHeight="1" thickBot="1" x14ac:dyDescent="0.35">
      <c r="A21" s="45">
        <v>9</v>
      </c>
      <c r="B21" s="20" t="s">
        <v>85</v>
      </c>
      <c r="C21" s="59" t="s">
        <v>142</v>
      </c>
      <c r="D21" s="25" t="s">
        <v>26</v>
      </c>
      <c r="E21" s="25">
        <v>4</v>
      </c>
      <c r="F21" s="92">
        <v>1</v>
      </c>
      <c r="G21" s="20">
        <v>1</v>
      </c>
      <c r="H21" s="20"/>
      <c r="I21" s="20"/>
      <c r="J21" s="20"/>
      <c r="K21" s="20">
        <f>SUM(F21:J21)*14</f>
        <v>28</v>
      </c>
      <c r="L21" s="20">
        <f t="shared" ref="L21:L23" si="2">E21*25-K21</f>
        <v>72</v>
      </c>
      <c r="M21" s="122" t="s">
        <v>24</v>
      </c>
      <c r="N21" s="123"/>
      <c r="Q21" s="83"/>
      <c r="R21" s="12"/>
      <c r="S21" s="83"/>
      <c r="T21" s="83"/>
      <c r="U21" s="83"/>
    </row>
    <row r="22" spans="1:21" ht="15" customHeight="1" thickBot="1" x14ac:dyDescent="0.35">
      <c r="A22" s="63">
        <v>10</v>
      </c>
      <c r="B22" s="20" t="s">
        <v>86</v>
      </c>
      <c r="C22" s="64" t="s">
        <v>143</v>
      </c>
      <c r="D22" s="74" t="s">
        <v>26</v>
      </c>
      <c r="E22" s="74">
        <v>4</v>
      </c>
      <c r="F22" s="75">
        <v>1</v>
      </c>
      <c r="G22" s="51">
        <v>1</v>
      </c>
      <c r="H22" s="51"/>
      <c r="I22" s="51"/>
      <c r="J22" s="51"/>
      <c r="K22" s="21">
        <f>SUM(F22:J22)*14</f>
        <v>28</v>
      </c>
      <c r="L22" s="21">
        <f t="shared" si="2"/>
        <v>72</v>
      </c>
      <c r="M22" s="116" t="s">
        <v>24</v>
      </c>
      <c r="N22" s="117"/>
      <c r="Q22" s="83"/>
      <c r="R22" s="12"/>
      <c r="S22" s="84"/>
      <c r="T22" s="84"/>
      <c r="U22" s="84"/>
    </row>
    <row r="23" spans="1:21" ht="43.2" x14ac:dyDescent="0.3">
      <c r="A23" s="47">
        <v>11</v>
      </c>
      <c r="B23" s="20" t="s">
        <v>87</v>
      </c>
      <c r="C23" s="60" t="s">
        <v>144</v>
      </c>
      <c r="D23" s="22" t="s">
        <v>26</v>
      </c>
      <c r="E23" s="22">
        <v>5</v>
      </c>
      <c r="F23" s="93">
        <v>2</v>
      </c>
      <c r="G23" s="21">
        <v>1</v>
      </c>
      <c r="H23" s="21"/>
      <c r="I23" s="21"/>
      <c r="J23" s="21"/>
      <c r="K23" s="21">
        <f>SUM(F23:J23)*14</f>
        <v>42</v>
      </c>
      <c r="L23" s="21">
        <f t="shared" si="2"/>
        <v>83</v>
      </c>
      <c r="M23" s="173" t="s">
        <v>24</v>
      </c>
      <c r="N23" s="174"/>
      <c r="Q23" s="83"/>
      <c r="R23" s="12"/>
      <c r="S23" s="83"/>
      <c r="T23" s="83"/>
      <c r="U23" s="83"/>
    </row>
    <row r="24" spans="1:21" ht="15" thickBot="1" x14ac:dyDescent="0.35">
      <c r="A24" s="48"/>
      <c r="B24" s="18"/>
      <c r="C24" s="61"/>
      <c r="D24" s="23"/>
      <c r="E24" s="23"/>
      <c r="F24" s="24"/>
      <c r="G24" s="18"/>
      <c r="H24" s="18"/>
      <c r="I24" s="18"/>
      <c r="J24" s="18"/>
      <c r="K24" s="18"/>
      <c r="L24" s="18"/>
      <c r="M24" s="124"/>
      <c r="N24" s="125"/>
      <c r="Q24" s="83"/>
      <c r="R24" s="12"/>
      <c r="S24" s="83"/>
      <c r="T24" s="83"/>
      <c r="U24" s="83"/>
    </row>
    <row r="25" spans="1:21" ht="15.75" customHeight="1" thickBo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Q25" s="28"/>
      <c r="R25" s="12"/>
      <c r="S25" s="27"/>
      <c r="T25" s="27"/>
      <c r="U25" s="27"/>
    </row>
    <row r="26" spans="1:21" ht="15.75" customHeight="1" x14ac:dyDescent="0.3">
      <c r="B26" s="118" t="s">
        <v>33</v>
      </c>
      <c r="C26" s="40" t="str">
        <f>Sem_I!C28</f>
        <v>Discipline Obligatorii:</v>
      </c>
      <c r="D26" s="131">
        <f>SUM(F9:J12)</f>
        <v>8</v>
      </c>
      <c r="E26" s="132"/>
      <c r="F26" s="132"/>
      <c r="G26" s="132"/>
      <c r="H26" s="132"/>
      <c r="I26" s="132"/>
      <c r="J26" s="132"/>
      <c r="K26" s="132"/>
      <c r="L26" s="132"/>
      <c r="M26" s="132"/>
      <c r="N26" s="133"/>
      <c r="Q26" s="28"/>
      <c r="R26" s="12"/>
      <c r="S26" s="27"/>
      <c r="T26" s="27"/>
      <c r="U26" s="27"/>
    </row>
    <row r="27" spans="1:21" ht="15.75" customHeight="1" x14ac:dyDescent="0.3">
      <c r="B27" s="119"/>
      <c r="C27" s="41" t="str">
        <f>Sem_I!C29</f>
        <v>Discipline Opționale:</v>
      </c>
      <c r="D27" s="134">
        <f>SUM(F14:J17)</f>
        <v>6</v>
      </c>
      <c r="E27" s="135"/>
      <c r="F27" s="135"/>
      <c r="G27" s="135"/>
      <c r="H27" s="135"/>
      <c r="I27" s="135"/>
      <c r="J27" s="135"/>
      <c r="K27" s="135"/>
      <c r="L27" s="135"/>
      <c r="M27" s="135"/>
      <c r="N27" s="136"/>
      <c r="Q27" s="28"/>
      <c r="R27" s="12"/>
      <c r="S27" s="27"/>
      <c r="T27" s="27"/>
      <c r="U27" s="27"/>
    </row>
    <row r="28" spans="1:21" ht="15.75" customHeight="1" thickBot="1" x14ac:dyDescent="0.35">
      <c r="B28" s="120"/>
      <c r="C28" s="42" t="str">
        <f>Sem_I!C30</f>
        <v>Discipline Facultative:</v>
      </c>
      <c r="D28" s="113">
        <f>SUM(F21:J24)</f>
        <v>7</v>
      </c>
      <c r="E28" s="115"/>
      <c r="F28" s="115"/>
      <c r="G28" s="115"/>
      <c r="H28" s="115"/>
      <c r="I28" s="115"/>
      <c r="J28" s="115"/>
      <c r="K28" s="115"/>
      <c r="L28" s="115"/>
      <c r="M28" s="115"/>
      <c r="N28" s="137"/>
      <c r="Q28" s="28"/>
      <c r="R28" s="12"/>
      <c r="S28" s="27"/>
      <c r="T28" s="27"/>
      <c r="U28" s="27"/>
    </row>
    <row r="29" spans="1:21" s="32" customFormat="1" ht="15.75" customHeight="1" x14ac:dyDescent="0.2">
      <c r="A29" s="2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Q29" s="36"/>
      <c r="R29" s="37"/>
      <c r="S29" s="38"/>
      <c r="T29" s="38"/>
      <c r="U29" s="38"/>
    </row>
    <row r="30" spans="1:21" ht="18" customHeight="1" x14ac:dyDescent="0.3">
      <c r="B30" s="4" t="s">
        <v>37</v>
      </c>
      <c r="C30" s="9"/>
      <c r="D30" s="1"/>
      <c r="E30" s="98" t="s">
        <v>38</v>
      </c>
      <c r="F30" s="98"/>
      <c r="G30" s="4"/>
      <c r="H30" s="1"/>
      <c r="I30" s="1"/>
      <c r="J30" s="1"/>
      <c r="K30" s="130" t="s">
        <v>39</v>
      </c>
      <c r="L30" s="130"/>
      <c r="M30" s="130"/>
      <c r="N30" s="130"/>
      <c r="Q30" s="13"/>
      <c r="R30" s="12"/>
      <c r="S30" s="121"/>
      <c r="T30" s="121"/>
      <c r="U30" s="121"/>
    </row>
    <row r="31" spans="1:21" ht="15" customHeight="1" x14ac:dyDescent="0.3">
      <c r="B31" s="109" t="str">
        <f>Sem_I!B33</f>
        <v>Mihnea-Cosmin COSTOIU</v>
      </c>
      <c r="C31" s="109"/>
      <c r="D31" s="99" t="str">
        <f>Sem_I!D33</f>
        <v>Leonard Julien FLEANCU</v>
      </c>
      <c r="E31" s="99"/>
      <c r="F31" s="99"/>
      <c r="G31" s="99"/>
      <c r="H31" s="99"/>
      <c r="I31" s="99"/>
      <c r="J31" s="78"/>
      <c r="K31" s="167" t="str">
        <f>Sem_I!K33</f>
        <v>Liviu Emanuel MIHĂILESCU</v>
      </c>
      <c r="L31" s="167"/>
      <c r="M31" s="167"/>
      <c r="N31" s="167"/>
      <c r="Q31" s="13"/>
      <c r="R31" s="12"/>
      <c r="S31" s="13"/>
      <c r="T31" s="13"/>
      <c r="U31" s="13"/>
    </row>
    <row r="32" spans="1:21" ht="15" customHeight="1" x14ac:dyDescent="0.3">
      <c r="B32" s="1"/>
      <c r="C32" s="1"/>
      <c r="D32" s="165"/>
      <c r="E32" s="165"/>
      <c r="F32" s="165"/>
      <c r="G32" s="165"/>
      <c r="H32" s="1"/>
      <c r="I32" s="1"/>
      <c r="J32" s="1"/>
      <c r="K32" s="165"/>
      <c r="L32" s="166"/>
      <c r="M32" s="166"/>
      <c r="N32" s="166"/>
      <c r="Q32" s="11"/>
      <c r="R32" s="12"/>
      <c r="S32" s="13"/>
      <c r="T32" s="13"/>
      <c r="U32" s="13"/>
    </row>
    <row r="33" spans="1:13" x14ac:dyDescent="0.3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3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">
      <c r="A38" s="104" t="s">
        <v>43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</row>
    <row r="39" spans="1:13" x14ac:dyDescent="0.3">
      <c r="A39" s="105" t="s">
        <v>40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</row>
    <row r="40" spans="1:13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</sheetData>
  <sheetProtection formatCells="0" formatRows="0" insertRows="0" insertHyperlinks="0" deleteRows="0" sort="0" autoFilter="0" pivotTables="0"/>
  <protectedRanges>
    <protectedRange sqref="A24:B24 C21:XFD22 A21:A23 C9:I11 A9:A12 C12:H12 A14:A17 C14:XFD17 J9:XFD12" name="Editabil"/>
    <protectedRange sqref="B9:B12" name="Editabil_7"/>
    <protectedRange sqref="B14" name="Editabil_10"/>
    <protectedRange sqref="B15" name="Editabil_11"/>
    <protectedRange sqref="B16" name="Editabil_12"/>
    <protectedRange sqref="B17" name="Editabil_13"/>
    <protectedRange sqref="B21" name="Editabil_14"/>
    <protectedRange sqref="B22" name="Editabil_15"/>
    <protectedRange sqref="B23" name="Editabil_16"/>
  </protectedRanges>
  <mergeCells count="67">
    <mergeCell ref="A18:C19"/>
    <mergeCell ref="E18:E19"/>
    <mergeCell ref="K18:K19"/>
    <mergeCell ref="L18:L19"/>
    <mergeCell ref="D14:D15"/>
    <mergeCell ref="D16:D17"/>
    <mergeCell ref="E14:E15"/>
    <mergeCell ref="F14:F15"/>
    <mergeCell ref="G14:G15"/>
    <mergeCell ref="H14:H15"/>
    <mergeCell ref="E16:E17"/>
    <mergeCell ref="F16:F17"/>
    <mergeCell ref="G16:G17"/>
    <mergeCell ref="H16:H17"/>
    <mergeCell ref="L16:L17"/>
    <mergeCell ref="A39:M39"/>
    <mergeCell ref="A20:N20"/>
    <mergeCell ref="B26:B28"/>
    <mergeCell ref="D26:N26"/>
    <mergeCell ref="D27:N27"/>
    <mergeCell ref="D28:N28"/>
    <mergeCell ref="M21:N21"/>
    <mergeCell ref="M23:N23"/>
    <mergeCell ref="M22:N22"/>
    <mergeCell ref="M24:N24"/>
    <mergeCell ref="A38:M38"/>
    <mergeCell ref="D32:G32"/>
    <mergeCell ref="K32:N32"/>
    <mergeCell ref="S30:U30"/>
    <mergeCell ref="B31:C31"/>
    <mergeCell ref="D31:I31"/>
    <mergeCell ref="K31:N31"/>
    <mergeCell ref="E30:F30"/>
    <mergeCell ref="K30:N30"/>
    <mergeCell ref="M16:N17"/>
    <mergeCell ref="K14:K15"/>
    <mergeCell ref="I16:I17"/>
    <mergeCell ref="K16:K17"/>
    <mergeCell ref="J14:J15"/>
    <mergeCell ref="J16:J17"/>
    <mergeCell ref="L1:M1"/>
    <mergeCell ref="D6:D7"/>
    <mergeCell ref="E6:E7"/>
    <mergeCell ref="D2:H2"/>
    <mergeCell ref="K6:L6"/>
    <mergeCell ref="M6:N7"/>
    <mergeCell ref="F6:J6"/>
    <mergeCell ref="D1:J1"/>
    <mergeCell ref="B2:C2"/>
    <mergeCell ref="L2:M2"/>
    <mergeCell ref="C3:G3"/>
    <mergeCell ref="L3:M3"/>
    <mergeCell ref="C4:G4"/>
    <mergeCell ref="L4:M4"/>
    <mergeCell ref="A8:N8"/>
    <mergeCell ref="A6:A7"/>
    <mergeCell ref="B6:B7"/>
    <mergeCell ref="C6:C7"/>
    <mergeCell ref="L14:L15"/>
    <mergeCell ref="M14:N15"/>
    <mergeCell ref="I14:I15"/>
    <mergeCell ref="M9:N9"/>
    <mergeCell ref="M10:N10"/>
    <mergeCell ref="M11:N11"/>
    <mergeCell ref="M12:N12"/>
    <mergeCell ref="F12:J12"/>
    <mergeCell ref="A13:N13"/>
  </mergeCells>
  <conditionalFormatting sqref="D1:D14 D16 D18:D37">
    <cfRule type="cellIs" dxfId="8" priority="4" operator="equal">
      <formula>"DS"</formula>
    </cfRule>
    <cfRule type="cellIs" dxfId="7" priority="8" operator="equal">
      <formula>"DA"</formula>
    </cfRule>
    <cfRule type="cellIs" dxfId="6" priority="17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6"/>
  <sheetViews>
    <sheetView tabSelected="1" zoomScaleSheetLayoutView="70" workbookViewId="0">
      <selection activeCell="C39" sqref="C39"/>
    </sheetView>
  </sheetViews>
  <sheetFormatPr defaultRowHeight="14.4" x14ac:dyDescent="0.3"/>
  <cols>
    <col min="1" max="1" width="4.6640625" style="26" customWidth="1"/>
    <col min="2" max="2" width="19.44140625" customWidth="1"/>
    <col min="3" max="3" width="42.33203125" customWidth="1"/>
    <col min="4" max="4" width="9.33203125" customWidth="1"/>
    <col min="5" max="5" width="6" customWidth="1"/>
    <col min="6" max="6" width="4.5546875" customWidth="1"/>
    <col min="7" max="7" width="3.5546875" customWidth="1"/>
    <col min="8" max="8" width="3.6640625" customWidth="1"/>
    <col min="9" max="9" width="3.33203125" customWidth="1"/>
    <col min="10" max="10" width="3.6640625" customWidth="1"/>
    <col min="11" max="11" width="14.44140625" customWidth="1"/>
    <col min="12" max="12" width="6.88671875" customWidth="1"/>
    <col min="13" max="13" width="4.6640625" style="6" customWidth="1"/>
    <col min="14" max="14" width="2.88671875" style="6" customWidth="1"/>
  </cols>
  <sheetData>
    <row r="1" spans="1:21" ht="57" customHeight="1" x14ac:dyDescent="0.3">
      <c r="B1" s="3"/>
      <c r="C1" s="4"/>
      <c r="D1" s="180" t="s">
        <v>0</v>
      </c>
      <c r="E1" s="180"/>
      <c r="F1" s="180"/>
      <c r="G1" s="180"/>
      <c r="H1" s="180"/>
      <c r="I1" s="180"/>
      <c r="J1" s="180"/>
      <c r="K1" s="5"/>
      <c r="L1" s="152"/>
      <c r="M1" s="152"/>
      <c r="Q1" s="87"/>
      <c r="R1" s="87"/>
      <c r="S1" s="87"/>
      <c r="T1" s="87"/>
      <c r="U1" s="87"/>
    </row>
    <row r="2" spans="1:21" ht="15" customHeight="1" x14ac:dyDescent="0.3">
      <c r="B2" s="109"/>
      <c r="C2" s="109"/>
      <c r="D2" s="98" t="str">
        <f>Sem_I!D2</f>
        <v>2024 - 2026</v>
      </c>
      <c r="E2" s="98"/>
      <c r="F2" s="98"/>
      <c r="G2" s="98"/>
      <c r="H2" s="98"/>
      <c r="K2" s="8" t="str">
        <f>Sem_I!K2</f>
        <v>Anul universitar:</v>
      </c>
      <c r="L2" s="109" t="s">
        <v>62</v>
      </c>
      <c r="M2" s="109"/>
      <c r="Q2" s="13"/>
      <c r="R2" s="13"/>
      <c r="S2" s="13"/>
      <c r="T2" s="13"/>
      <c r="U2" s="13"/>
    </row>
    <row r="3" spans="1:21" x14ac:dyDescent="0.3">
      <c r="B3" s="7" t="s">
        <v>2</v>
      </c>
      <c r="C3" s="109" t="str">
        <f>Sem_I!C3</f>
        <v>Știința Sportului și Educației Fizice</v>
      </c>
      <c r="D3" s="109"/>
      <c r="E3" s="109"/>
      <c r="F3" s="109"/>
      <c r="G3" s="109"/>
      <c r="K3" s="8" t="str">
        <f>Sem_I!K3</f>
        <v>Anul de studii:</v>
      </c>
      <c r="L3" s="109" t="s">
        <v>41</v>
      </c>
      <c r="M3" s="109"/>
      <c r="Q3" s="13"/>
      <c r="R3" s="13"/>
      <c r="S3" s="13"/>
      <c r="T3" s="13"/>
      <c r="U3" s="13"/>
    </row>
    <row r="4" spans="1:21" x14ac:dyDescent="0.3">
      <c r="B4" s="7" t="s">
        <v>5</v>
      </c>
      <c r="C4" s="109" t="str">
        <f>Sem_I!C4</f>
        <v>Activități motrice curriculare și extracurriculare</v>
      </c>
      <c r="D4" s="109"/>
      <c r="E4" s="109"/>
      <c r="F4" s="109"/>
      <c r="G4" s="109"/>
      <c r="K4" s="8" t="str">
        <f>Sem_I!K4</f>
        <v>Semestrul:</v>
      </c>
      <c r="L4" s="109" t="s">
        <v>56</v>
      </c>
      <c r="M4" s="109"/>
      <c r="Q4" s="13"/>
      <c r="R4" s="13"/>
      <c r="S4" s="13"/>
      <c r="T4" s="13"/>
      <c r="U4" s="13"/>
    </row>
    <row r="5" spans="1:21" ht="12" customHeight="1" thickBot="1" x14ac:dyDescent="0.35">
      <c r="B5" s="7"/>
      <c r="C5" s="3"/>
      <c r="D5" s="3"/>
      <c r="E5" s="3"/>
      <c r="F5" s="3"/>
      <c r="G5" s="3"/>
      <c r="K5" s="8"/>
      <c r="L5" s="9"/>
      <c r="M5" s="3"/>
      <c r="Q5" s="13"/>
      <c r="R5" s="13"/>
      <c r="S5" s="13"/>
      <c r="T5" s="13"/>
      <c r="U5" s="13"/>
    </row>
    <row r="6" spans="1:21" s="1" customFormat="1" ht="16.5" customHeight="1" x14ac:dyDescent="0.3">
      <c r="A6" s="183" t="s">
        <v>42</v>
      </c>
      <c r="B6" s="157" t="s">
        <v>8</v>
      </c>
      <c r="C6" s="157" t="s">
        <v>9</v>
      </c>
      <c r="D6" s="157" t="s">
        <v>10</v>
      </c>
      <c r="E6" s="159" t="s">
        <v>11</v>
      </c>
      <c r="F6" s="144" t="s">
        <v>12</v>
      </c>
      <c r="G6" s="145"/>
      <c r="H6" s="145"/>
      <c r="I6" s="145"/>
      <c r="J6" s="146"/>
      <c r="K6" s="157" t="s">
        <v>13</v>
      </c>
      <c r="L6" s="157"/>
      <c r="M6" s="157" t="s">
        <v>14</v>
      </c>
      <c r="N6" s="163"/>
      <c r="Q6" s="13"/>
      <c r="R6" s="13"/>
      <c r="S6" s="13"/>
      <c r="T6" s="13"/>
      <c r="U6" s="13"/>
    </row>
    <row r="7" spans="1:21" ht="15" thickBot="1" x14ac:dyDescent="0.35">
      <c r="A7" s="184"/>
      <c r="B7" s="158"/>
      <c r="C7" s="158"/>
      <c r="D7" s="158"/>
      <c r="E7" s="160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21</v>
      </c>
      <c r="M7" s="158"/>
      <c r="N7" s="164"/>
      <c r="Q7" s="13"/>
      <c r="R7" s="13"/>
      <c r="S7" s="13"/>
      <c r="T7" s="13"/>
      <c r="U7" s="13"/>
    </row>
    <row r="8" spans="1:21" ht="15" thickBot="1" x14ac:dyDescent="0.35">
      <c r="A8" s="185" t="s">
        <v>22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7"/>
      <c r="Q8" s="13"/>
      <c r="R8" s="13"/>
      <c r="S8" s="13"/>
      <c r="T8" s="13"/>
      <c r="U8" s="13"/>
    </row>
    <row r="9" spans="1:21" ht="15" thickBot="1" x14ac:dyDescent="0.35">
      <c r="A9" s="46">
        <v>1</v>
      </c>
      <c r="B9" s="20" t="s">
        <v>88</v>
      </c>
      <c r="C9" s="59" t="s">
        <v>145</v>
      </c>
      <c r="D9" s="25" t="s">
        <v>27</v>
      </c>
      <c r="E9" s="25">
        <v>6</v>
      </c>
      <c r="F9" s="92">
        <v>1</v>
      </c>
      <c r="G9" s="20">
        <v>1</v>
      </c>
      <c r="H9" s="20"/>
      <c r="I9" s="20"/>
      <c r="J9" s="20"/>
      <c r="K9" s="20">
        <f t="shared" ref="K9:K11" si="0">SUM(F9:J9)*14</f>
        <v>28</v>
      </c>
      <c r="L9" s="20">
        <f>E9*25-K9</f>
        <v>122</v>
      </c>
      <c r="M9" s="122" t="s">
        <v>24</v>
      </c>
      <c r="N9" s="123"/>
      <c r="Q9" s="13"/>
      <c r="R9" s="13"/>
      <c r="S9" s="13"/>
      <c r="T9" s="13"/>
      <c r="U9" s="13"/>
    </row>
    <row r="10" spans="1:21" ht="18.75" customHeight="1" thickBot="1" x14ac:dyDescent="0.35">
      <c r="A10" s="47">
        <v>2</v>
      </c>
      <c r="B10" s="20" t="s">
        <v>89</v>
      </c>
      <c r="C10" s="60" t="s">
        <v>146</v>
      </c>
      <c r="D10" s="22" t="s">
        <v>27</v>
      </c>
      <c r="E10" s="22">
        <v>5</v>
      </c>
      <c r="F10" s="93">
        <v>1</v>
      </c>
      <c r="G10" s="21"/>
      <c r="H10" s="21">
        <v>2</v>
      </c>
      <c r="I10" s="21"/>
      <c r="J10" s="21"/>
      <c r="K10" s="21">
        <f t="shared" si="0"/>
        <v>42</v>
      </c>
      <c r="L10" s="21">
        <f>E10*25-K10</f>
        <v>83</v>
      </c>
      <c r="M10" s="116" t="s">
        <v>24</v>
      </c>
      <c r="N10" s="117"/>
      <c r="Q10" s="13"/>
      <c r="R10" s="13"/>
      <c r="S10" s="13"/>
      <c r="T10" s="13"/>
      <c r="U10" s="13"/>
    </row>
    <row r="11" spans="1:21" ht="15" thickBot="1" x14ac:dyDescent="0.35">
      <c r="A11" s="47">
        <v>3</v>
      </c>
      <c r="B11" s="20" t="s">
        <v>90</v>
      </c>
      <c r="C11" s="60" t="s">
        <v>147</v>
      </c>
      <c r="D11" s="22" t="s">
        <v>27</v>
      </c>
      <c r="E11" s="22">
        <v>5</v>
      </c>
      <c r="F11" s="93">
        <v>1</v>
      </c>
      <c r="G11" s="21"/>
      <c r="H11" s="21">
        <v>2</v>
      </c>
      <c r="I11" s="21"/>
      <c r="J11" s="21"/>
      <c r="K11" s="21">
        <f t="shared" si="0"/>
        <v>42</v>
      </c>
      <c r="L11" s="21">
        <f>E11*25-K11</f>
        <v>83</v>
      </c>
      <c r="M11" s="173" t="s">
        <v>24</v>
      </c>
      <c r="N11" s="174"/>
      <c r="Q11" s="13"/>
      <c r="R11" s="13"/>
      <c r="S11" s="13"/>
      <c r="T11" s="13"/>
      <c r="U11" s="13"/>
    </row>
    <row r="12" spans="1:21" ht="15" thickBot="1" x14ac:dyDescent="0.35">
      <c r="A12" s="47">
        <v>4</v>
      </c>
      <c r="B12" s="20" t="s">
        <v>91</v>
      </c>
      <c r="C12" s="60" t="s">
        <v>148</v>
      </c>
      <c r="D12" s="22" t="s">
        <v>27</v>
      </c>
      <c r="E12" s="22">
        <v>3</v>
      </c>
      <c r="F12" s="147" t="s">
        <v>59</v>
      </c>
      <c r="G12" s="148"/>
      <c r="H12" s="148"/>
      <c r="I12" s="148"/>
      <c r="J12" s="149"/>
      <c r="K12" s="21">
        <v>56</v>
      </c>
      <c r="L12" s="21">
        <f t="shared" ref="L12" si="1">E12*25-K12</f>
        <v>19</v>
      </c>
      <c r="M12" s="116" t="s">
        <v>25</v>
      </c>
      <c r="N12" s="117"/>
      <c r="Q12" s="13"/>
      <c r="R12" s="13"/>
      <c r="S12" s="13"/>
      <c r="T12" s="13"/>
      <c r="U12" s="13"/>
    </row>
    <row r="13" spans="1:21" ht="14.4" customHeight="1" thickBot="1" x14ac:dyDescent="0.35">
      <c r="A13" s="141" t="s">
        <v>44</v>
      </c>
      <c r="B13" s="142"/>
      <c r="C13" s="142"/>
      <c r="D13" s="142"/>
      <c r="E13" s="176"/>
      <c r="F13" s="176"/>
      <c r="G13" s="176"/>
      <c r="H13" s="176"/>
      <c r="I13" s="176"/>
      <c r="J13" s="176"/>
      <c r="K13" s="176"/>
      <c r="L13" s="176"/>
      <c r="M13" s="176"/>
      <c r="N13" s="177"/>
      <c r="Q13" s="13"/>
      <c r="R13" s="13"/>
      <c r="S13" s="13"/>
      <c r="T13" s="13"/>
      <c r="U13" s="13"/>
    </row>
    <row r="14" spans="1:21" ht="15" thickBot="1" x14ac:dyDescent="0.35">
      <c r="A14" s="46">
        <v>5</v>
      </c>
      <c r="B14" s="20" t="s">
        <v>92</v>
      </c>
      <c r="C14" s="59" t="s">
        <v>149</v>
      </c>
      <c r="D14" s="102" t="s">
        <v>23</v>
      </c>
      <c r="E14" s="102">
        <v>6</v>
      </c>
      <c r="F14" s="150">
        <v>2</v>
      </c>
      <c r="G14" s="100"/>
      <c r="H14" s="100">
        <v>1</v>
      </c>
      <c r="I14" s="122"/>
      <c r="J14" s="100"/>
      <c r="K14" s="122">
        <f>SUM(F14:J14)*14</f>
        <v>42</v>
      </c>
      <c r="L14" s="122">
        <f t="shared" ref="L14:L16" si="2">E14*25-K14</f>
        <v>108</v>
      </c>
      <c r="M14" s="122" t="s">
        <v>24</v>
      </c>
      <c r="N14" s="123"/>
      <c r="O14" s="79"/>
      <c r="Q14" s="13"/>
      <c r="R14" s="13"/>
      <c r="S14" s="13"/>
      <c r="T14" s="13"/>
      <c r="U14" s="13"/>
    </row>
    <row r="15" spans="1:21" ht="29.4" thickBot="1" x14ac:dyDescent="0.35">
      <c r="A15" s="86">
        <v>6</v>
      </c>
      <c r="B15" s="20" t="s">
        <v>93</v>
      </c>
      <c r="C15" s="85" t="s">
        <v>150</v>
      </c>
      <c r="D15" s="103"/>
      <c r="E15" s="103"/>
      <c r="F15" s="151"/>
      <c r="G15" s="101"/>
      <c r="H15" s="101"/>
      <c r="I15" s="124"/>
      <c r="J15" s="101"/>
      <c r="K15" s="124"/>
      <c r="L15" s="124"/>
      <c r="M15" s="124"/>
      <c r="N15" s="125"/>
      <c r="Q15" s="13"/>
      <c r="R15" s="13"/>
      <c r="S15" s="13"/>
      <c r="T15" s="13"/>
      <c r="U15" s="13"/>
    </row>
    <row r="16" spans="1:21" ht="29.4" thickBot="1" x14ac:dyDescent="0.35">
      <c r="A16" s="46">
        <v>7</v>
      </c>
      <c r="B16" s="20" t="s">
        <v>94</v>
      </c>
      <c r="C16" s="59" t="s">
        <v>151</v>
      </c>
      <c r="D16" s="102" t="s">
        <v>23</v>
      </c>
      <c r="E16" s="102">
        <v>5</v>
      </c>
      <c r="F16" s="150">
        <v>1</v>
      </c>
      <c r="G16" s="100"/>
      <c r="H16" s="100">
        <v>2</v>
      </c>
      <c r="I16" s="122"/>
      <c r="J16" s="100"/>
      <c r="K16" s="122">
        <f>SUM(F16:J16)*14</f>
        <v>42</v>
      </c>
      <c r="L16" s="122">
        <f t="shared" si="2"/>
        <v>83</v>
      </c>
      <c r="M16" s="122" t="s">
        <v>24</v>
      </c>
      <c r="N16" s="123"/>
      <c r="Q16" s="13"/>
      <c r="R16" s="13"/>
      <c r="S16" s="13"/>
      <c r="T16" s="13"/>
      <c r="U16" s="13"/>
    </row>
    <row r="17" spans="1:21" ht="15" thickBot="1" x14ac:dyDescent="0.35">
      <c r="A17" s="86">
        <v>8</v>
      </c>
      <c r="B17" s="20" t="s">
        <v>95</v>
      </c>
      <c r="C17" s="85" t="s">
        <v>152</v>
      </c>
      <c r="D17" s="103"/>
      <c r="E17" s="103"/>
      <c r="F17" s="151"/>
      <c r="G17" s="101"/>
      <c r="H17" s="101"/>
      <c r="I17" s="124"/>
      <c r="J17" s="101"/>
      <c r="K17" s="124"/>
      <c r="L17" s="124"/>
      <c r="M17" s="124"/>
      <c r="N17" s="125"/>
      <c r="Q17" s="13"/>
      <c r="R17" s="13"/>
      <c r="S17" s="13"/>
      <c r="T17" s="13"/>
      <c r="U17" s="13"/>
    </row>
    <row r="18" spans="1:21" ht="15" customHeight="1" x14ac:dyDescent="0.3">
      <c r="A18" s="202" t="s">
        <v>28</v>
      </c>
      <c r="B18" s="132"/>
      <c r="C18" s="133"/>
      <c r="D18" s="14" t="s">
        <v>29</v>
      </c>
      <c r="E18" s="114">
        <f>SUM(E9:E17)</f>
        <v>30</v>
      </c>
      <c r="F18" s="52">
        <f>SUM(F9:F17)</f>
        <v>6</v>
      </c>
      <c r="G18" s="52">
        <f>SUM(G9:G17)</f>
        <v>1</v>
      </c>
      <c r="H18" s="52">
        <f>SUM(H9:H17)</f>
        <v>7</v>
      </c>
      <c r="I18" s="52">
        <f>SUM(I9:I17)</f>
        <v>0</v>
      </c>
      <c r="J18" s="52"/>
      <c r="K18" s="114">
        <f>SUM(K9:K17)</f>
        <v>252</v>
      </c>
      <c r="L18" s="114">
        <f>SUM(L9:L17)</f>
        <v>498</v>
      </c>
      <c r="M18" s="72" t="s">
        <v>30</v>
      </c>
      <c r="N18" s="73" t="s">
        <v>31</v>
      </c>
      <c r="Q18" s="13"/>
      <c r="R18" s="13"/>
      <c r="S18" s="13"/>
      <c r="T18" s="13"/>
      <c r="U18" s="13"/>
    </row>
    <row r="19" spans="1:21" ht="15" customHeight="1" thickBot="1" x14ac:dyDescent="0.35">
      <c r="A19" s="203"/>
      <c r="B19" s="115"/>
      <c r="C19" s="137"/>
      <c r="D19" s="49" t="s">
        <v>32</v>
      </c>
      <c r="E19" s="115"/>
      <c r="F19" s="17">
        <f>COUNT(F9:F17)</f>
        <v>5</v>
      </c>
      <c r="G19" s="17">
        <f>COUNT(G9:G17)</f>
        <v>1</v>
      </c>
      <c r="H19" s="17">
        <f>COUNT(H9:H17)</f>
        <v>4</v>
      </c>
      <c r="I19" s="17">
        <f>COUNT(I9:I17)</f>
        <v>0</v>
      </c>
      <c r="J19" s="17"/>
      <c r="K19" s="115"/>
      <c r="L19" s="115"/>
      <c r="M19" s="18">
        <f>COUNTIF(M1:M18,"=E")</f>
        <v>5</v>
      </c>
      <c r="N19" s="19">
        <f>COUNTIF(M1:M18,"=V")</f>
        <v>1</v>
      </c>
      <c r="Q19" s="13"/>
      <c r="R19" s="13"/>
      <c r="S19" s="13"/>
      <c r="T19" s="13"/>
      <c r="U19" s="13"/>
    </row>
    <row r="20" spans="1:21" ht="15" customHeight="1" thickBot="1" x14ac:dyDescent="0.35">
      <c r="A20" s="198" t="s">
        <v>45</v>
      </c>
      <c r="B20" s="199"/>
      <c r="C20" s="199"/>
      <c r="D20" s="199"/>
      <c r="E20" s="200"/>
      <c r="F20" s="200"/>
      <c r="G20" s="200"/>
      <c r="H20" s="200"/>
      <c r="I20" s="200"/>
      <c r="J20" s="200"/>
      <c r="K20" s="200"/>
      <c r="L20" s="200"/>
      <c r="M20" s="200"/>
      <c r="N20" s="201"/>
      <c r="Q20" s="13"/>
      <c r="R20" s="12"/>
      <c r="S20" s="13"/>
      <c r="T20" s="13"/>
      <c r="U20" s="13"/>
    </row>
    <row r="21" spans="1:21" ht="15" customHeight="1" thickBot="1" x14ac:dyDescent="0.35">
      <c r="A21" s="46">
        <v>9</v>
      </c>
      <c r="B21" s="20" t="s">
        <v>96</v>
      </c>
      <c r="C21" s="59" t="s">
        <v>153</v>
      </c>
      <c r="D21" s="25" t="s">
        <v>26</v>
      </c>
      <c r="E21" s="90">
        <v>4</v>
      </c>
      <c r="F21" s="91">
        <v>1</v>
      </c>
      <c r="G21" s="20"/>
      <c r="H21" s="20">
        <v>1</v>
      </c>
      <c r="I21" s="20"/>
      <c r="J21" s="20"/>
      <c r="K21" s="20">
        <f>SUM(F21:J21)*14</f>
        <v>28</v>
      </c>
      <c r="L21" s="20">
        <f t="shared" ref="L21:L22" si="3">E21*25-K21</f>
        <v>72</v>
      </c>
      <c r="M21" s="122" t="s">
        <v>24</v>
      </c>
      <c r="N21" s="123"/>
      <c r="Q21" s="13"/>
      <c r="R21" s="12"/>
      <c r="S21" s="13"/>
      <c r="T21" s="13"/>
      <c r="U21" s="13"/>
    </row>
    <row r="22" spans="1:21" ht="15" customHeight="1" thickBot="1" x14ac:dyDescent="0.35">
      <c r="A22" s="47">
        <v>10</v>
      </c>
      <c r="B22" s="20" t="s">
        <v>97</v>
      </c>
      <c r="C22" s="60" t="s">
        <v>154</v>
      </c>
      <c r="D22" s="22" t="s">
        <v>26</v>
      </c>
      <c r="E22" s="66">
        <v>4</v>
      </c>
      <c r="F22" s="70">
        <v>1</v>
      </c>
      <c r="G22" s="21"/>
      <c r="H22" s="21">
        <v>1</v>
      </c>
      <c r="I22" s="21"/>
      <c r="J22" s="21"/>
      <c r="K22" s="21">
        <f>SUM(F22:J22)*14</f>
        <v>28</v>
      </c>
      <c r="L22" s="21">
        <f t="shared" si="3"/>
        <v>72</v>
      </c>
      <c r="M22" s="173" t="s">
        <v>24</v>
      </c>
      <c r="N22" s="174"/>
      <c r="Q22" s="13"/>
      <c r="R22" s="12"/>
      <c r="S22" s="13"/>
      <c r="T22" s="13"/>
      <c r="U22" s="13"/>
    </row>
    <row r="23" spans="1:21" ht="15" customHeight="1" thickBot="1" x14ac:dyDescent="0.35">
      <c r="A23" s="81">
        <v>11</v>
      </c>
      <c r="B23" s="20" t="s">
        <v>166</v>
      </c>
      <c r="C23" s="80" t="s">
        <v>157</v>
      </c>
      <c r="D23" s="22" t="s">
        <v>26</v>
      </c>
      <c r="E23" s="188">
        <v>5</v>
      </c>
      <c r="F23" s="190">
        <v>2</v>
      </c>
      <c r="G23" s="192">
        <v>1</v>
      </c>
      <c r="H23" s="192"/>
      <c r="I23" s="192"/>
      <c r="J23" s="192"/>
      <c r="K23" s="192">
        <f>SUM(F26:J26)*14</f>
        <v>0</v>
      </c>
      <c r="L23" s="192">
        <f>E23*25-K23</f>
        <v>125</v>
      </c>
      <c r="M23" s="194" t="s">
        <v>24</v>
      </c>
      <c r="N23" s="195"/>
      <c r="Q23" s="13"/>
      <c r="R23" s="12"/>
      <c r="S23" s="13"/>
      <c r="T23" s="13"/>
      <c r="U23" s="13"/>
    </row>
    <row r="24" spans="1:21" ht="15" customHeight="1" thickBot="1" x14ac:dyDescent="0.35">
      <c r="A24" s="81">
        <v>12</v>
      </c>
      <c r="B24" s="20" t="s">
        <v>167</v>
      </c>
      <c r="C24" s="80" t="s">
        <v>158</v>
      </c>
      <c r="D24" s="22" t="s">
        <v>26</v>
      </c>
      <c r="E24" s="189"/>
      <c r="F24" s="191"/>
      <c r="G24" s="193"/>
      <c r="H24" s="193"/>
      <c r="I24" s="193"/>
      <c r="J24" s="193"/>
      <c r="K24" s="193"/>
      <c r="L24" s="193"/>
      <c r="M24" s="196"/>
      <c r="N24" s="197"/>
      <c r="Q24" s="13"/>
      <c r="R24" s="12"/>
      <c r="S24" s="13"/>
      <c r="T24" s="13"/>
      <c r="U24" s="13"/>
    </row>
    <row r="25" spans="1:21" ht="15" customHeight="1" thickBot="1" x14ac:dyDescent="0.35">
      <c r="A25" s="81">
        <v>13</v>
      </c>
      <c r="B25" s="20" t="s">
        <v>168</v>
      </c>
      <c r="C25" s="80" t="s">
        <v>159</v>
      </c>
      <c r="D25" s="22" t="s">
        <v>26</v>
      </c>
      <c r="E25" s="189"/>
      <c r="F25" s="191"/>
      <c r="G25" s="193"/>
      <c r="H25" s="193"/>
      <c r="I25" s="193"/>
      <c r="J25" s="193"/>
      <c r="K25" s="193"/>
      <c r="L25" s="193"/>
      <c r="M25" s="196"/>
      <c r="N25" s="197"/>
      <c r="Q25" s="13"/>
      <c r="R25" s="12"/>
      <c r="S25" s="13"/>
      <c r="T25" s="13"/>
      <c r="U25" s="13"/>
    </row>
    <row r="26" spans="1:21" ht="15" thickBot="1" x14ac:dyDescent="0.35">
      <c r="A26" s="81">
        <v>14</v>
      </c>
      <c r="B26" s="20" t="s">
        <v>169</v>
      </c>
      <c r="C26" s="80" t="s">
        <v>160</v>
      </c>
      <c r="D26" s="77" t="s">
        <v>26</v>
      </c>
      <c r="E26" s="103"/>
      <c r="F26" s="151"/>
      <c r="G26" s="101"/>
      <c r="H26" s="101"/>
      <c r="I26" s="101"/>
      <c r="J26" s="101"/>
      <c r="K26" s="101"/>
      <c r="L26" s="101"/>
      <c r="M26" s="128"/>
      <c r="N26" s="129"/>
      <c r="Q26" s="13"/>
      <c r="R26" s="12"/>
      <c r="S26" s="27"/>
      <c r="T26" s="27"/>
      <c r="U26" s="27"/>
    </row>
    <row r="27" spans="1:21" ht="15" customHeight="1" x14ac:dyDescent="0.3">
      <c r="B27" s="118" t="s">
        <v>33</v>
      </c>
      <c r="C27" s="40" t="str">
        <f>Sem_I!C28</f>
        <v>Discipline Obligatorii:</v>
      </c>
      <c r="D27" s="131">
        <f>SUM(F9:J12)</f>
        <v>8</v>
      </c>
      <c r="E27" s="132"/>
      <c r="F27" s="132"/>
      <c r="G27" s="132"/>
      <c r="H27" s="132"/>
      <c r="I27" s="132"/>
      <c r="J27" s="132"/>
      <c r="K27" s="132"/>
      <c r="L27" s="132"/>
      <c r="M27" s="132"/>
      <c r="N27" s="133"/>
      <c r="Q27" s="13"/>
      <c r="R27" s="13"/>
      <c r="S27" s="13"/>
      <c r="T27" s="13"/>
      <c r="U27" s="13"/>
    </row>
    <row r="28" spans="1:21" ht="15" customHeight="1" x14ac:dyDescent="0.3">
      <c r="B28" s="119"/>
      <c r="C28" s="41" t="str">
        <f>Sem_I!C29</f>
        <v>Discipline Opționale:</v>
      </c>
      <c r="D28" s="134">
        <f>SUM(F14:J17)</f>
        <v>6</v>
      </c>
      <c r="E28" s="135"/>
      <c r="F28" s="135"/>
      <c r="G28" s="135"/>
      <c r="H28" s="135"/>
      <c r="I28" s="135"/>
      <c r="J28" s="135"/>
      <c r="K28" s="135"/>
      <c r="L28" s="135"/>
      <c r="M28" s="135"/>
      <c r="N28" s="136"/>
      <c r="Q28" s="13"/>
      <c r="R28" s="13"/>
      <c r="S28" s="13"/>
      <c r="T28" s="13"/>
      <c r="U28" s="13"/>
    </row>
    <row r="29" spans="1:21" ht="15" thickBot="1" x14ac:dyDescent="0.35">
      <c r="B29" s="120"/>
      <c r="C29" s="42" t="str">
        <f>Sem_I!C30</f>
        <v>Discipline Facultative:</v>
      </c>
      <c r="D29" s="113">
        <f>SUM(F21:J26)</f>
        <v>7</v>
      </c>
      <c r="E29" s="115"/>
      <c r="F29" s="115"/>
      <c r="G29" s="115"/>
      <c r="H29" s="115"/>
      <c r="I29" s="115"/>
      <c r="J29" s="115"/>
      <c r="K29" s="115"/>
      <c r="L29" s="115"/>
      <c r="M29" s="115"/>
      <c r="N29" s="137"/>
      <c r="Q29" s="13"/>
      <c r="R29" s="13"/>
      <c r="S29" s="13"/>
      <c r="T29" s="13"/>
      <c r="U29" s="13"/>
    </row>
    <row r="30" spans="1:21" x14ac:dyDescent="0.3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Q30" s="13"/>
      <c r="R30" s="13"/>
      <c r="S30" s="13"/>
      <c r="T30" s="13"/>
      <c r="U30" s="13"/>
    </row>
    <row r="31" spans="1:21" x14ac:dyDescent="0.3">
      <c r="B31" s="4" t="s">
        <v>37</v>
      </c>
      <c r="C31" s="9"/>
      <c r="D31" s="1"/>
      <c r="E31" s="98" t="s">
        <v>38</v>
      </c>
      <c r="F31" s="98"/>
      <c r="G31" s="4"/>
      <c r="H31" s="1"/>
      <c r="I31" s="1"/>
      <c r="J31" s="1"/>
      <c r="K31" s="130" t="s">
        <v>39</v>
      </c>
      <c r="L31" s="130"/>
      <c r="M31" s="130"/>
      <c r="N31" s="130"/>
      <c r="Q31" s="13"/>
      <c r="R31" s="13"/>
      <c r="S31" s="13"/>
      <c r="T31" s="13"/>
      <c r="U31" s="13"/>
    </row>
    <row r="32" spans="1:21" x14ac:dyDescent="0.3">
      <c r="B32" s="109" t="str">
        <f>Sem_I!B33</f>
        <v>Mihnea-Cosmin COSTOIU</v>
      </c>
      <c r="C32" s="109"/>
      <c r="D32" s="99" t="str">
        <f>Sem_I!D33</f>
        <v>Leonard Julien FLEANCU</v>
      </c>
      <c r="E32" s="99"/>
      <c r="F32" s="99"/>
      <c r="G32" s="99"/>
      <c r="H32" s="99"/>
      <c r="I32" s="99"/>
      <c r="J32" s="78"/>
      <c r="K32" s="167" t="str">
        <f>Sem_I!K33</f>
        <v>Liviu Emanuel MIHĂILESCU</v>
      </c>
      <c r="L32" s="167"/>
      <c r="M32" s="167"/>
      <c r="N32" s="167"/>
      <c r="Q32" s="13"/>
      <c r="R32" s="13"/>
      <c r="S32" s="13"/>
      <c r="T32" s="13"/>
      <c r="U32" s="13"/>
    </row>
    <row r="33" spans="1:21" x14ac:dyDescent="0.3">
      <c r="B33" s="1"/>
      <c r="C33" s="1"/>
      <c r="D33" s="165"/>
      <c r="E33" s="165"/>
      <c r="F33" s="165"/>
      <c r="G33" s="165"/>
      <c r="H33" s="165"/>
      <c r="I33" s="1"/>
      <c r="J33" s="1"/>
      <c r="K33" s="165"/>
      <c r="L33" s="166"/>
      <c r="M33" s="166"/>
      <c r="N33" s="166"/>
      <c r="Q33" s="13"/>
      <c r="R33" s="13"/>
      <c r="S33" s="13"/>
      <c r="T33" s="13"/>
      <c r="U33" s="13"/>
    </row>
    <row r="34" spans="1:21" x14ac:dyDescent="0.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Q34" s="13"/>
      <c r="R34" s="13"/>
      <c r="S34" s="13"/>
      <c r="T34" s="13"/>
      <c r="U34" s="13"/>
    </row>
    <row r="35" spans="1:21" ht="15" customHeight="1" x14ac:dyDescent="0.3">
      <c r="B35" s="1"/>
      <c r="C35" s="1"/>
      <c r="H35" s="4"/>
      <c r="I35" s="4"/>
      <c r="J35" s="4"/>
      <c r="K35" s="1"/>
      <c r="L35" s="1"/>
      <c r="M35" s="1"/>
    </row>
    <row r="36" spans="1:21" ht="15" customHeight="1" x14ac:dyDescent="0.3">
      <c r="B36" s="1"/>
      <c r="C36" s="1"/>
      <c r="H36" s="4"/>
      <c r="I36" s="4"/>
      <c r="J36" s="4"/>
      <c r="K36" s="1"/>
      <c r="L36" s="1"/>
      <c r="M36" s="1"/>
    </row>
    <row r="37" spans="1:21" x14ac:dyDescent="0.3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21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2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2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2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2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2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21" x14ac:dyDescent="0.3">
      <c r="B44" s="1"/>
      <c r="C44" s="1"/>
      <c r="H44" s="1"/>
      <c r="I44" s="1"/>
      <c r="J44" s="1"/>
      <c r="K44" s="1"/>
      <c r="L44" s="1"/>
      <c r="M44" s="1"/>
    </row>
    <row r="45" spans="1:21" x14ac:dyDescent="0.3">
      <c r="B45" s="1"/>
      <c r="C45" s="1"/>
      <c r="H45" s="1"/>
      <c r="I45" s="1"/>
      <c r="J45" s="1"/>
      <c r="K45" s="1"/>
      <c r="L45" s="1"/>
      <c r="M45" s="1"/>
    </row>
    <row r="46" spans="1:2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2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21" x14ac:dyDescent="0.3">
      <c r="A48" s="104" t="s">
        <v>43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</row>
    <row r="49" spans="1:13" ht="14.4" customHeight="1" x14ac:dyDescent="0.3">
      <c r="A49" s="105" t="s">
        <v>40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</row>
    <row r="50" spans="1:13" x14ac:dyDescent="0.3">
      <c r="B50" s="1"/>
      <c r="C50" s="1"/>
      <c r="D50" s="4"/>
      <c r="E50" s="4"/>
      <c r="F50" s="4"/>
      <c r="G50" s="4"/>
      <c r="H50" s="1"/>
      <c r="I50" s="1"/>
      <c r="J50" s="1"/>
      <c r="K50" s="1"/>
      <c r="L50" s="1"/>
      <c r="M50" s="1"/>
    </row>
    <row r="51" spans="1:13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3">
      <c r="B52" s="1"/>
      <c r="C52" s="1"/>
      <c r="D52" s="1"/>
      <c r="E52" s="4"/>
      <c r="F52" s="4"/>
      <c r="G52" s="4"/>
      <c r="H52" s="1"/>
      <c r="I52" s="1"/>
      <c r="J52" s="1"/>
      <c r="K52" s="1"/>
      <c r="L52" s="1"/>
      <c r="M52" s="1"/>
    </row>
    <row r="53" spans="1:13" x14ac:dyDescent="0.3">
      <c r="B53" s="1"/>
      <c r="C53" s="1"/>
      <c r="D53" s="1"/>
      <c r="E53" s="4"/>
      <c r="F53" s="4"/>
      <c r="G53" s="4"/>
      <c r="H53" s="1"/>
      <c r="I53" s="1"/>
      <c r="J53" s="1"/>
      <c r="K53" s="1"/>
      <c r="L53" s="1"/>
      <c r="M53" s="1"/>
    </row>
    <row r="54" spans="1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</sheetData>
  <sheetProtection formatCells="0" formatRows="0" insertRows="0" insertHyperlinks="0" deleteRows="0" sort="0" autoFilter="0" pivotTables="0"/>
  <protectedRanges>
    <protectedRange sqref="L2 C14:XFD17 A21:A26 C9:I11 A9:A12 C12:H12 J9:XFD12 A14:A17 C21:D25 E24:G25 E21:G22 H21:J25 N21:XFD25 K21:M22 K24:M25" name="Editabil"/>
    <protectedRange sqref="B9:B12" name="Editabil_7"/>
    <protectedRange sqref="B14:B17" name="Editabil_10"/>
    <protectedRange sqref="B21:B22" name="Editabil_2"/>
    <protectedRange sqref="B23:B26" name="Editabil_16"/>
  </protectedRanges>
  <mergeCells count="73">
    <mergeCell ref="A20:N20"/>
    <mergeCell ref="A18:C19"/>
    <mergeCell ref="E18:E19"/>
    <mergeCell ref="K18:K19"/>
    <mergeCell ref="L18:L19"/>
    <mergeCell ref="D33:H33"/>
    <mergeCell ref="K33:N33"/>
    <mergeCell ref="E31:F31"/>
    <mergeCell ref="M21:N21"/>
    <mergeCell ref="M22:N22"/>
    <mergeCell ref="E23:E26"/>
    <mergeCell ref="F23:F26"/>
    <mergeCell ref="G23:G26"/>
    <mergeCell ref="H23:H26"/>
    <mergeCell ref="I23:I26"/>
    <mergeCell ref="J23:J26"/>
    <mergeCell ref="K23:K26"/>
    <mergeCell ref="L23:L26"/>
    <mergeCell ref="M23:N26"/>
    <mergeCell ref="D14:D15"/>
    <mergeCell ref="A48:M48"/>
    <mergeCell ref="A49:M49"/>
    <mergeCell ref="I14:I15"/>
    <mergeCell ref="K14:K15"/>
    <mergeCell ref="B27:B29"/>
    <mergeCell ref="D27:N27"/>
    <mergeCell ref="D28:N28"/>
    <mergeCell ref="D29:N29"/>
    <mergeCell ref="B32:C32"/>
    <mergeCell ref="D32:I32"/>
    <mergeCell ref="K32:N32"/>
    <mergeCell ref="K31:N31"/>
    <mergeCell ref="M14:N15"/>
    <mergeCell ref="D16:D17"/>
    <mergeCell ref="J14:J15"/>
    <mergeCell ref="A6:A7"/>
    <mergeCell ref="A8:N8"/>
    <mergeCell ref="A13:N13"/>
    <mergeCell ref="C4:G4"/>
    <mergeCell ref="L4:M4"/>
    <mergeCell ref="B6:B7"/>
    <mergeCell ref="C6:C7"/>
    <mergeCell ref="D6:D7"/>
    <mergeCell ref="E6:E7"/>
    <mergeCell ref="K6:L6"/>
    <mergeCell ref="M6:N7"/>
    <mergeCell ref="F6:J6"/>
    <mergeCell ref="M9:N9"/>
    <mergeCell ref="F12:J12"/>
    <mergeCell ref="L1:M1"/>
    <mergeCell ref="B2:C2"/>
    <mergeCell ref="L2:M2"/>
    <mergeCell ref="C3:G3"/>
    <mergeCell ref="L3:M3"/>
    <mergeCell ref="D2:H2"/>
    <mergeCell ref="D1:J1"/>
    <mergeCell ref="M10:N10"/>
    <mergeCell ref="M11:N11"/>
    <mergeCell ref="M12:N12"/>
    <mergeCell ref="I16:I17"/>
    <mergeCell ref="L16:L17"/>
    <mergeCell ref="L14:L15"/>
    <mergeCell ref="M16:N17"/>
    <mergeCell ref="J16:J17"/>
    <mergeCell ref="E14:E15"/>
    <mergeCell ref="F14:F15"/>
    <mergeCell ref="G14:G15"/>
    <mergeCell ref="H14:H15"/>
    <mergeCell ref="K16:K17"/>
    <mergeCell ref="E16:E17"/>
    <mergeCell ref="F16:F17"/>
    <mergeCell ref="G16:G17"/>
    <mergeCell ref="H16:H17"/>
  </mergeCells>
  <conditionalFormatting sqref="D1:D14 D16 D18:D47">
    <cfRule type="cellIs" dxfId="5" priority="4" operator="equal">
      <formula>"DS"</formula>
    </cfRule>
    <cfRule type="cellIs" dxfId="4" priority="8" operator="equal">
      <formula>"DA"</formula>
    </cfRule>
    <cfRule type="cellIs" dxfId="3" priority="10" operator="equal">
      <formula>"DC"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4"/>
  <sheetViews>
    <sheetView topLeftCell="A9" zoomScale="90" zoomScaleNormal="90" zoomScaleSheetLayoutView="70" workbookViewId="0">
      <selection activeCell="E24" sqref="E24:E28"/>
    </sheetView>
  </sheetViews>
  <sheetFormatPr defaultRowHeight="14.4" x14ac:dyDescent="0.3"/>
  <cols>
    <col min="1" max="1" width="4.6640625" style="26" customWidth="1"/>
    <col min="2" max="2" width="21.88671875" customWidth="1"/>
    <col min="3" max="3" width="48" customWidth="1"/>
    <col min="4" max="4" width="10.33203125" customWidth="1"/>
    <col min="5" max="5" width="6" customWidth="1"/>
    <col min="6" max="6" width="5.109375" customWidth="1"/>
    <col min="7" max="7" width="3.33203125" customWidth="1"/>
    <col min="8" max="8" width="4" customWidth="1"/>
    <col min="9" max="9" width="3" customWidth="1"/>
    <col min="10" max="10" width="3.109375" customWidth="1"/>
    <col min="11" max="11" width="10.6640625" customWidth="1"/>
    <col min="13" max="14" width="5.5546875" style="6" customWidth="1"/>
    <col min="16" max="16" width="138.44140625" customWidth="1"/>
    <col min="19" max="19" width="116.33203125" customWidth="1"/>
  </cols>
  <sheetData>
    <row r="1" spans="1:21" ht="57" customHeight="1" x14ac:dyDescent="0.35">
      <c r="B1" s="3"/>
      <c r="C1" s="4"/>
      <c r="D1" s="153" t="s">
        <v>0</v>
      </c>
      <c r="E1" s="153"/>
      <c r="F1" s="153"/>
      <c r="G1" s="153"/>
      <c r="H1" s="153"/>
      <c r="I1" s="2"/>
      <c r="J1" s="2"/>
      <c r="K1" s="5"/>
      <c r="L1" s="152"/>
      <c r="M1" s="152"/>
      <c r="Q1" s="87"/>
      <c r="R1" s="87"/>
      <c r="S1" s="87"/>
      <c r="T1" s="87"/>
      <c r="U1" s="87"/>
    </row>
    <row r="2" spans="1:21" ht="15" customHeight="1" x14ac:dyDescent="0.3">
      <c r="B2" s="109"/>
      <c r="C2" s="109"/>
      <c r="D2" s="98" t="str">
        <f>Sem_I!D2</f>
        <v>2024 - 2026</v>
      </c>
      <c r="E2" s="98"/>
      <c r="F2" s="98"/>
      <c r="G2" s="98"/>
      <c r="H2" s="98"/>
      <c r="K2" s="8" t="str">
        <f>Sem_I!K2</f>
        <v>Anul universitar:</v>
      </c>
      <c r="L2" s="109" t="str">
        <f>Sem_III!L2</f>
        <v>2025 - 2026</v>
      </c>
      <c r="M2" s="109"/>
      <c r="Q2" s="13"/>
      <c r="R2" s="13"/>
      <c r="S2" s="13"/>
      <c r="T2" s="13"/>
      <c r="U2" s="13"/>
    </row>
    <row r="3" spans="1:21" x14ac:dyDescent="0.3">
      <c r="B3" s="7" t="s">
        <v>2</v>
      </c>
      <c r="C3" s="109" t="str">
        <f>Sem_I!C3</f>
        <v>Știința Sportului și Educației Fizice</v>
      </c>
      <c r="D3" s="109"/>
      <c r="E3" s="109"/>
      <c r="F3" s="109"/>
      <c r="G3" s="109"/>
      <c r="K3" s="8" t="str">
        <f>Sem_I!K3</f>
        <v>Anul de studii:</v>
      </c>
      <c r="L3" s="109" t="s">
        <v>41</v>
      </c>
      <c r="M3" s="109"/>
      <c r="Q3" s="13"/>
      <c r="R3" s="13"/>
      <c r="S3" s="13"/>
      <c r="T3" s="13"/>
      <c r="U3" s="13"/>
    </row>
    <row r="4" spans="1:21" x14ac:dyDescent="0.3">
      <c r="B4" s="7" t="s">
        <v>5</v>
      </c>
      <c r="C4" s="9" t="str">
        <f>Sem_I!C4</f>
        <v>Activități motrice curriculare și extracurriculare</v>
      </c>
      <c r="D4" s="9"/>
      <c r="E4" s="9"/>
      <c r="F4" s="9"/>
      <c r="G4" s="9"/>
      <c r="K4" s="8" t="str">
        <f>Sem_I!K4</f>
        <v>Semestrul:</v>
      </c>
      <c r="L4" s="9" t="s">
        <v>57</v>
      </c>
      <c r="M4" s="9"/>
      <c r="Q4" s="13"/>
      <c r="R4" s="13"/>
      <c r="S4" s="13"/>
      <c r="T4" s="13"/>
      <c r="U4" s="13"/>
    </row>
    <row r="5" spans="1:21" ht="12" customHeight="1" thickBot="1" x14ac:dyDescent="0.35">
      <c r="B5" s="7"/>
      <c r="C5" s="98"/>
      <c r="D5" s="98"/>
      <c r="E5" s="98"/>
      <c r="F5" s="98"/>
      <c r="G5" s="98"/>
      <c r="K5" s="8"/>
      <c r="L5" s="109"/>
      <c r="M5" s="109"/>
      <c r="Q5" s="13"/>
      <c r="R5" s="13"/>
      <c r="S5" s="13"/>
      <c r="T5" s="13"/>
      <c r="U5" s="13"/>
    </row>
    <row r="6" spans="1:21" s="1" customFormat="1" ht="20.100000000000001" customHeight="1" x14ac:dyDescent="0.3">
      <c r="A6" s="183" t="s">
        <v>42</v>
      </c>
      <c r="B6" s="157" t="s">
        <v>8</v>
      </c>
      <c r="C6" s="157" t="s">
        <v>9</v>
      </c>
      <c r="D6" s="157" t="s">
        <v>10</v>
      </c>
      <c r="E6" s="159" t="s">
        <v>11</v>
      </c>
      <c r="F6" s="144" t="s">
        <v>12</v>
      </c>
      <c r="G6" s="145"/>
      <c r="H6" s="145"/>
      <c r="I6" s="145"/>
      <c r="J6" s="146"/>
      <c r="K6" s="157" t="s">
        <v>13</v>
      </c>
      <c r="L6" s="157"/>
      <c r="M6" s="157" t="s">
        <v>14</v>
      </c>
      <c r="N6" s="163"/>
      <c r="P6" s="78"/>
      <c r="Q6" s="13"/>
      <c r="R6" s="13"/>
      <c r="S6" s="13"/>
      <c r="T6" s="13"/>
      <c r="U6" s="13"/>
    </row>
    <row r="7" spans="1:21" ht="15" thickBot="1" x14ac:dyDescent="0.35">
      <c r="A7" s="184"/>
      <c r="B7" s="158"/>
      <c r="C7" s="158"/>
      <c r="D7" s="158"/>
      <c r="E7" s="160"/>
      <c r="F7" s="10" t="s">
        <v>15</v>
      </c>
      <c r="G7" s="10" t="s">
        <v>16</v>
      </c>
      <c r="H7" s="10" t="s">
        <v>17</v>
      </c>
      <c r="I7" s="10" t="s">
        <v>18</v>
      </c>
      <c r="J7" s="10" t="s">
        <v>19</v>
      </c>
      <c r="K7" s="10" t="s">
        <v>20</v>
      </c>
      <c r="L7" s="10" t="s">
        <v>21</v>
      </c>
      <c r="M7" s="158"/>
      <c r="N7" s="164"/>
      <c r="Q7" s="13"/>
      <c r="R7" s="13"/>
      <c r="S7" s="13"/>
      <c r="T7" s="13"/>
      <c r="U7" s="13"/>
    </row>
    <row r="8" spans="1:21" ht="15" thickBot="1" x14ac:dyDescent="0.35">
      <c r="A8" s="220" t="s">
        <v>22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2"/>
      <c r="P8" t="s">
        <v>46</v>
      </c>
      <c r="Q8" s="13"/>
      <c r="R8" s="13"/>
      <c r="S8" s="13"/>
      <c r="T8" s="13"/>
      <c r="U8" s="13"/>
    </row>
    <row r="9" spans="1:21" ht="15" thickBot="1" x14ac:dyDescent="0.35">
      <c r="A9" s="46">
        <v>1</v>
      </c>
      <c r="B9" s="20" t="s">
        <v>98</v>
      </c>
      <c r="C9" s="59" t="s">
        <v>109</v>
      </c>
      <c r="D9" s="25" t="s">
        <v>27</v>
      </c>
      <c r="E9" s="25">
        <v>5</v>
      </c>
      <c r="F9" s="92">
        <v>1</v>
      </c>
      <c r="G9" s="20"/>
      <c r="H9" s="20">
        <v>1</v>
      </c>
      <c r="I9" s="20"/>
      <c r="J9" s="20"/>
      <c r="K9" s="20">
        <f t="shared" ref="K9:K12" si="0">SUM(F9:J9)*14</f>
        <v>28</v>
      </c>
      <c r="L9" s="20">
        <f>E9*25-K9</f>
        <v>97</v>
      </c>
      <c r="M9" s="122" t="s">
        <v>24</v>
      </c>
      <c r="N9" s="123"/>
      <c r="P9" t="s">
        <v>47</v>
      </c>
      <c r="Q9" s="13"/>
      <c r="R9" s="13"/>
      <c r="S9" s="13"/>
      <c r="T9" s="13"/>
      <c r="U9" s="13"/>
    </row>
    <row r="10" spans="1:21" ht="15" thickBot="1" x14ac:dyDescent="0.35">
      <c r="A10" s="47">
        <v>2</v>
      </c>
      <c r="B10" s="20" t="s">
        <v>99</v>
      </c>
      <c r="C10" s="60" t="s">
        <v>110</v>
      </c>
      <c r="D10" s="22" t="s">
        <v>27</v>
      </c>
      <c r="E10" s="22">
        <v>5</v>
      </c>
      <c r="F10" s="93">
        <v>1</v>
      </c>
      <c r="G10" s="21"/>
      <c r="H10" s="21">
        <v>2</v>
      </c>
      <c r="I10" s="21"/>
      <c r="J10" s="21"/>
      <c r="K10" s="21">
        <f t="shared" si="0"/>
        <v>42</v>
      </c>
      <c r="L10" s="21">
        <f t="shared" ref="L10:L12" si="1">E10*25-K10</f>
        <v>83</v>
      </c>
      <c r="M10" s="173" t="s">
        <v>24</v>
      </c>
      <c r="N10" s="174"/>
      <c r="P10" t="s">
        <v>48</v>
      </c>
      <c r="Q10" s="13"/>
      <c r="R10" s="13"/>
      <c r="S10" s="13"/>
      <c r="T10" s="13"/>
      <c r="U10" s="13"/>
    </row>
    <row r="11" spans="1:21" ht="15" thickBot="1" x14ac:dyDescent="0.35">
      <c r="A11" s="47">
        <v>3</v>
      </c>
      <c r="B11" s="20" t="s">
        <v>99</v>
      </c>
      <c r="C11" s="60" t="s">
        <v>111</v>
      </c>
      <c r="D11" s="22" t="s">
        <v>27</v>
      </c>
      <c r="E11" s="22">
        <v>6</v>
      </c>
      <c r="F11" s="93">
        <v>1</v>
      </c>
      <c r="G11" s="21"/>
      <c r="H11" s="21">
        <v>1</v>
      </c>
      <c r="I11" s="21"/>
      <c r="J11" s="21"/>
      <c r="K11" s="21">
        <f t="shared" si="0"/>
        <v>28</v>
      </c>
      <c r="L11" s="21">
        <f t="shared" si="1"/>
        <v>122</v>
      </c>
      <c r="M11" s="116" t="s">
        <v>24</v>
      </c>
      <c r="N11" s="117"/>
      <c r="P11" t="s">
        <v>49</v>
      </c>
      <c r="Q11" s="13"/>
      <c r="R11" s="13"/>
      <c r="S11" s="13"/>
      <c r="T11" s="13"/>
      <c r="U11" s="13"/>
    </row>
    <row r="12" spans="1:21" x14ac:dyDescent="0.3">
      <c r="A12" s="47">
        <v>4</v>
      </c>
      <c r="B12" s="20" t="s">
        <v>99</v>
      </c>
      <c r="C12" s="60" t="s">
        <v>112</v>
      </c>
      <c r="D12" s="22" t="s">
        <v>27</v>
      </c>
      <c r="E12" s="22">
        <v>4</v>
      </c>
      <c r="F12" s="93">
        <v>1</v>
      </c>
      <c r="G12" s="21"/>
      <c r="H12" s="21">
        <v>1</v>
      </c>
      <c r="I12" s="21"/>
      <c r="J12" s="21"/>
      <c r="K12" s="21">
        <f t="shared" si="0"/>
        <v>28</v>
      </c>
      <c r="L12" s="21">
        <f t="shared" si="1"/>
        <v>72</v>
      </c>
      <c r="M12" s="116" t="s">
        <v>25</v>
      </c>
      <c r="N12" s="117"/>
      <c r="P12" t="s">
        <v>50</v>
      </c>
      <c r="Q12" s="13"/>
      <c r="R12" s="13"/>
      <c r="S12" s="13"/>
      <c r="T12" s="13"/>
      <c r="U12" s="13"/>
    </row>
    <row r="13" spans="1:21" ht="14.4" customHeight="1" thickBot="1" x14ac:dyDescent="0.35">
      <c r="A13" s="215" t="s">
        <v>44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7"/>
      <c r="Q13" s="13"/>
      <c r="R13" s="13"/>
      <c r="S13" s="13"/>
      <c r="T13" s="13"/>
      <c r="U13" s="13"/>
    </row>
    <row r="14" spans="1:21" ht="15" thickBot="1" x14ac:dyDescent="0.35">
      <c r="A14" s="46">
        <v>5</v>
      </c>
      <c r="B14" s="20" t="s">
        <v>100</v>
      </c>
      <c r="C14" s="59" t="s">
        <v>113</v>
      </c>
      <c r="D14" s="102" t="s">
        <v>23</v>
      </c>
      <c r="E14" s="102">
        <v>5</v>
      </c>
      <c r="F14" s="218">
        <v>1</v>
      </c>
      <c r="G14" s="100"/>
      <c r="H14" s="100">
        <v>2</v>
      </c>
      <c r="I14" s="100"/>
      <c r="J14" s="100"/>
      <c r="K14" s="100">
        <f>SUM(F14:J14)*14</f>
        <v>42</v>
      </c>
      <c r="L14" s="100">
        <f t="shared" ref="L14:L16" si="2">E14*25-K14</f>
        <v>83</v>
      </c>
      <c r="M14" s="122" t="s">
        <v>24</v>
      </c>
      <c r="N14" s="123"/>
      <c r="Q14" s="13"/>
      <c r="R14" s="13"/>
      <c r="S14" s="13"/>
      <c r="T14" s="13"/>
      <c r="U14" s="13"/>
    </row>
    <row r="15" spans="1:21" ht="15" thickBot="1" x14ac:dyDescent="0.35">
      <c r="A15" s="48">
        <v>6</v>
      </c>
      <c r="B15" s="20" t="s">
        <v>101</v>
      </c>
      <c r="C15" s="61" t="s">
        <v>114</v>
      </c>
      <c r="D15" s="103"/>
      <c r="E15" s="103"/>
      <c r="F15" s="219"/>
      <c r="G15" s="101"/>
      <c r="H15" s="101"/>
      <c r="I15" s="101"/>
      <c r="J15" s="101"/>
      <c r="K15" s="101"/>
      <c r="L15" s="101"/>
      <c r="M15" s="124"/>
      <c r="N15" s="125"/>
      <c r="Q15" s="28"/>
      <c r="R15" s="28"/>
      <c r="S15" s="28"/>
      <c r="T15" s="28"/>
      <c r="U15" s="28"/>
    </row>
    <row r="16" spans="1:21" ht="15" thickBot="1" x14ac:dyDescent="0.35">
      <c r="A16" s="46">
        <v>7</v>
      </c>
      <c r="B16" s="20" t="s">
        <v>102</v>
      </c>
      <c r="C16" s="59" t="s">
        <v>115</v>
      </c>
      <c r="D16" s="211" t="s">
        <v>23</v>
      </c>
      <c r="E16" s="211">
        <v>5</v>
      </c>
      <c r="F16" s="213">
        <v>1</v>
      </c>
      <c r="G16" s="122">
        <v>1</v>
      </c>
      <c r="H16" s="122"/>
      <c r="I16" s="122"/>
      <c r="J16" s="100"/>
      <c r="K16" s="122">
        <f>SUM(F16:J16)*14</f>
        <v>28</v>
      </c>
      <c r="L16" s="122">
        <f t="shared" si="2"/>
        <v>97</v>
      </c>
      <c r="M16" s="122" t="s">
        <v>24</v>
      </c>
      <c r="N16" s="123"/>
      <c r="Q16" s="28"/>
      <c r="R16" s="28"/>
      <c r="S16" s="28"/>
      <c r="T16" s="28"/>
      <c r="U16" s="28"/>
    </row>
    <row r="17" spans="1:21" ht="15" thickBot="1" x14ac:dyDescent="0.35">
      <c r="A17" s="48">
        <v>8</v>
      </c>
      <c r="B17" s="20" t="s">
        <v>103</v>
      </c>
      <c r="C17" s="61" t="s">
        <v>116</v>
      </c>
      <c r="D17" s="212"/>
      <c r="E17" s="212"/>
      <c r="F17" s="214"/>
      <c r="G17" s="124"/>
      <c r="H17" s="124"/>
      <c r="I17" s="124"/>
      <c r="J17" s="101"/>
      <c r="K17" s="124"/>
      <c r="L17" s="124"/>
      <c r="M17" s="124"/>
      <c r="N17" s="125"/>
      <c r="Q17" s="28"/>
      <c r="R17" s="28"/>
      <c r="S17" s="28"/>
      <c r="T17" s="28"/>
      <c r="U17" s="28"/>
    </row>
    <row r="18" spans="1:21" x14ac:dyDescent="0.3">
      <c r="A18" s="206" t="s">
        <v>28</v>
      </c>
      <c r="B18" s="114"/>
      <c r="C18" s="207"/>
      <c r="D18" s="54" t="s">
        <v>29</v>
      </c>
      <c r="E18" s="114">
        <f>SUM(E9:E17)</f>
        <v>30</v>
      </c>
      <c r="F18" s="52">
        <f>SUM(F9:F17)</f>
        <v>6</v>
      </c>
      <c r="G18" s="52">
        <f>SUM(G9:G17)</f>
        <v>1</v>
      </c>
      <c r="H18" s="52">
        <f>SUM(H9:H17)</f>
        <v>7</v>
      </c>
      <c r="I18" s="52">
        <f>SUM(I9:I17)</f>
        <v>0</v>
      </c>
      <c r="J18" s="52"/>
      <c r="K18" s="114">
        <f>SUM(K8:K17)</f>
        <v>196</v>
      </c>
      <c r="L18" s="114">
        <f>SUM(L8:L17)</f>
        <v>554</v>
      </c>
      <c r="M18" s="52" t="s">
        <v>30</v>
      </c>
      <c r="N18" s="53" t="s">
        <v>55</v>
      </c>
      <c r="Q18" s="13"/>
      <c r="R18" s="13"/>
      <c r="S18" s="13"/>
      <c r="T18" s="13"/>
      <c r="U18" s="13"/>
    </row>
    <row r="19" spans="1:21" ht="15" customHeight="1" thickBot="1" x14ac:dyDescent="0.35">
      <c r="A19" s="208"/>
      <c r="B19" s="209"/>
      <c r="C19" s="210"/>
      <c r="D19" s="55" t="s">
        <v>32</v>
      </c>
      <c r="E19" s="209"/>
      <c r="F19" s="56">
        <f>COUNT(F9:F17)</f>
        <v>6</v>
      </c>
      <c r="G19" s="56">
        <f>COUNT(G9:G17)</f>
        <v>1</v>
      </c>
      <c r="H19" s="56">
        <f>COUNT(H9:H17)</f>
        <v>5</v>
      </c>
      <c r="I19" s="56">
        <f>COUNT(I9:I17)</f>
        <v>0</v>
      </c>
      <c r="J19" s="56"/>
      <c r="K19" s="209"/>
      <c r="L19" s="209"/>
      <c r="M19" s="57">
        <f>COUNTIF(M1:M18,"=E")</f>
        <v>5</v>
      </c>
      <c r="N19" s="58">
        <v>1</v>
      </c>
      <c r="Q19" s="13"/>
      <c r="R19" s="13"/>
      <c r="S19" s="13"/>
      <c r="T19" s="13"/>
      <c r="U19" s="13"/>
    </row>
    <row r="20" spans="1:21" ht="15" customHeight="1" thickBot="1" x14ac:dyDescent="0.35">
      <c r="A20" s="205" t="s">
        <v>45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2"/>
      <c r="Q20" s="13"/>
      <c r="R20" s="13"/>
      <c r="S20" s="13"/>
      <c r="T20" s="13"/>
      <c r="U20" s="13"/>
    </row>
    <row r="21" spans="1:21" ht="15" customHeight="1" thickBot="1" x14ac:dyDescent="0.35">
      <c r="A21" s="46">
        <v>9</v>
      </c>
      <c r="B21" s="20" t="s">
        <v>106</v>
      </c>
      <c r="C21" s="59" t="s">
        <v>117</v>
      </c>
      <c r="D21" s="25" t="s">
        <v>26</v>
      </c>
      <c r="E21" s="25">
        <v>4</v>
      </c>
      <c r="F21" s="92">
        <v>1</v>
      </c>
      <c r="G21" s="20"/>
      <c r="H21" s="20">
        <v>1</v>
      </c>
      <c r="I21" s="20"/>
      <c r="J21" s="20"/>
      <c r="K21" s="20">
        <v>28</v>
      </c>
      <c r="L21" s="20">
        <v>72</v>
      </c>
      <c r="M21" s="122" t="s">
        <v>24</v>
      </c>
      <c r="N21" s="123"/>
      <c r="Q21" s="13"/>
      <c r="R21" s="13"/>
      <c r="S21" s="13"/>
      <c r="T21" s="13"/>
      <c r="U21" s="13"/>
    </row>
    <row r="22" spans="1:21" ht="15" thickBot="1" x14ac:dyDescent="0.35">
      <c r="A22" s="50">
        <v>10</v>
      </c>
      <c r="B22" s="20" t="s">
        <v>104</v>
      </c>
      <c r="C22" s="64" t="s">
        <v>118</v>
      </c>
      <c r="D22" s="74" t="s">
        <v>26</v>
      </c>
      <c r="E22" s="74">
        <v>4</v>
      </c>
      <c r="F22" s="75">
        <v>1</v>
      </c>
      <c r="G22" s="51">
        <v>1</v>
      </c>
      <c r="H22" s="51"/>
      <c r="I22" s="51"/>
      <c r="J22" s="51"/>
      <c r="K22" s="51">
        <v>28</v>
      </c>
      <c r="L22" s="51">
        <v>72</v>
      </c>
      <c r="M22" s="116" t="s">
        <v>24</v>
      </c>
      <c r="N22" s="117"/>
      <c r="Q22" s="13"/>
      <c r="R22" s="13"/>
      <c r="S22" s="13"/>
      <c r="T22" s="13"/>
      <c r="U22" s="13"/>
    </row>
    <row r="23" spans="1:21" ht="15" thickBot="1" x14ac:dyDescent="0.35">
      <c r="A23" s="50">
        <v>11</v>
      </c>
      <c r="B23" s="20" t="s">
        <v>105</v>
      </c>
      <c r="C23" s="64" t="s">
        <v>119</v>
      </c>
      <c r="D23" s="25" t="s">
        <v>23</v>
      </c>
      <c r="E23" s="74">
        <v>10</v>
      </c>
      <c r="F23" s="75"/>
      <c r="G23" s="51"/>
      <c r="H23" s="51"/>
      <c r="I23" s="51"/>
      <c r="J23" s="51"/>
      <c r="K23" s="51"/>
      <c r="L23" s="51">
        <v>250</v>
      </c>
      <c r="M23" s="224" t="s">
        <v>25</v>
      </c>
      <c r="N23" s="224"/>
      <c r="Q23" s="13"/>
      <c r="R23" s="13"/>
      <c r="S23" s="13"/>
      <c r="T23" s="13"/>
      <c r="U23" s="13"/>
    </row>
    <row r="24" spans="1:21" ht="15" customHeight="1" thickBot="1" x14ac:dyDescent="0.35">
      <c r="A24" s="50">
        <v>14</v>
      </c>
      <c r="B24" s="20" t="s">
        <v>170</v>
      </c>
      <c r="C24" s="64" t="s">
        <v>161</v>
      </c>
      <c r="D24" s="188" t="s">
        <v>26</v>
      </c>
      <c r="E24" s="188">
        <v>5</v>
      </c>
      <c r="F24" s="190">
        <v>1</v>
      </c>
      <c r="G24" s="192">
        <v>2</v>
      </c>
      <c r="H24" s="192"/>
      <c r="I24" s="192"/>
      <c r="J24" s="192"/>
      <c r="K24" s="192">
        <v>42</v>
      </c>
      <c r="L24" s="192">
        <v>83</v>
      </c>
      <c r="M24" s="194" t="s">
        <v>24</v>
      </c>
      <c r="N24" s="195"/>
      <c r="Q24" s="13"/>
      <c r="R24" s="13"/>
      <c r="S24" s="13"/>
      <c r="T24" s="13"/>
      <c r="U24" s="13"/>
    </row>
    <row r="25" spans="1:21" ht="15" customHeight="1" thickBot="1" x14ac:dyDescent="0.35">
      <c r="A25" s="50">
        <v>15</v>
      </c>
      <c r="B25" s="20" t="s">
        <v>171</v>
      </c>
      <c r="C25" s="64" t="s">
        <v>162</v>
      </c>
      <c r="D25" s="189"/>
      <c r="E25" s="189"/>
      <c r="F25" s="191"/>
      <c r="G25" s="193"/>
      <c r="H25" s="193"/>
      <c r="I25" s="193"/>
      <c r="J25" s="193"/>
      <c r="K25" s="193"/>
      <c r="L25" s="193"/>
      <c r="M25" s="196"/>
      <c r="N25" s="197"/>
      <c r="Q25" s="13"/>
      <c r="R25" s="13"/>
      <c r="S25" s="13"/>
      <c r="T25" s="13"/>
      <c r="U25" s="13"/>
    </row>
    <row r="26" spans="1:21" ht="15" customHeight="1" thickBot="1" x14ac:dyDescent="0.35">
      <c r="A26" s="50">
        <v>16</v>
      </c>
      <c r="B26" s="20" t="s">
        <v>172</v>
      </c>
      <c r="C26" s="64" t="s">
        <v>163</v>
      </c>
      <c r="D26" s="189"/>
      <c r="E26" s="189"/>
      <c r="F26" s="191"/>
      <c r="G26" s="193"/>
      <c r="H26" s="193"/>
      <c r="I26" s="193"/>
      <c r="J26" s="193"/>
      <c r="K26" s="193"/>
      <c r="L26" s="193"/>
      <c r="M26" s="196"/>
      <c r="N26" s="197"/>
      <c r="Q26" s="13"/>
      <c r="R26" s="13"/>
      <c r="S26" s="13"/>
      <c r="T26" s="13"/>
      <c r="U26" s="13"/>
    </row>
    <row r="27" spans="1:21" ht="15" customHeight="1" thickBot="1" x14ac:dyDescent="0.35">
      <c r="A27" s="50">
        <v>17</v>
      </c>
      <c r="B27" s="20" t="s">
        <v>173</v>
      </c>
      <c r="C27" s="64" t="s">
        <v>164</v>
      </c>
      <c r="D27" s="189"/>
      <c r="E27" s="189"/>
      <c r="F27" s="191"/>
      <c r="G27" s="193"/>
      <c r="H27" s="193"/>
      <c r="I27" s="193"/>
      <c r="J27" s="193"/>
      <c r="K27" s="193"/>
      <c r="L27" s="193"/>
      <c r="M27" s="196"/>
      <c r="N27" s="197"/>
      <c r="Q27" s="13"/>
      <c r="R27" s="13"/>
      <c r="S27" s="13"/>
      <c r="T27" s="13"/>
      <c r="U27" s="13"/>
    </row>
    <row r="28" spans="1:21" ht="15" thickBot="1" x14ac:dyDescent="0.35">
      <c r="A28" s="50">
        <v>18</v>
      </c>
      <c r="B28" s="20" t="s">
        <v>174</v>
      </c>
      <c r="C28" s="64" t="s">
        <v>165</v>
      </c>
      <c r="D28" s="225"/>
      <c r="E28" s="225"/>
      <c r="F28" s="226"/>
      <c r="G28" s="227"/>
      <c r="H28" s="227"/>
      <c r="I28" s="227"/>
      <c r="J28" s="227"/>
      <c r="K28" s="227"/>
      <c r="L28" s="227"/>
      <c r="M28" s="229"/>
      <c r="N28" s="230"/>
      <c r="Q28" s="13"/>
      <c r="R28" s="13"/>
      <c r="S28" s="13"/>
      <c r="T28" s="13"/>
      <c r="U28" s="13"/>
    </row>
    <row r="29" spans="1:21" ht="15" thickBot="1" x14ac:dyDescent="0.35">
      <c r="A29" s="50">
        <v>13</v>
      </c>
      <c r="B29" s="20" t="s">
        <v>107</v>
      </c>
      <c r="C29" s="64" t="s">
        <v>121</v>
      </c>
      <c r="D29" s="74" t="s">
        <v>26</v>
      </c>
      <c r="E29" s="74">
        <v>5</v>
      </c>
      <c r="F29" s="75"/>
      <c r="G29" s="51"/>
      <c r="H29" s="51"/>
      <c r="I29" s="51"/>
      <c r="J29" s="51"/>
      <c r="K29" s="51">
        <v>28</v>
      </c>
      <c r="L29" s="51">
        <v>97</v>
      </c>
      <c r="M29" s="116" t="s">
        <v>24</v>
      </c>
      <c r="N29" s="228"/>
      <c r="Q29" s="13"/>
      <c r="R29" s="13"/>
      <c r="S29" s="13"/>
      <c r="T29" s="13"/>
      <c r="U29" s="13"/>
    </row>
    <row r="30" spans="1:21" ht="15" customHeight="1" x14ac:dyDescent="0.3">
      <c r="A30" s="50">
        <v>12</v>
      </c>
      <c r="B30" s="20" t="s">
        <v>108</v>
      </c>
      <c r="C30" s="64" t="s">
        <v>120</v>
      </c>
      <c r="D30" s="74" t="s">
        <v>26</v>
      </c>
      <c r="E30" s="74">
        <v>5</v>
      </c>
      <c r="F30" s="75"/>
      <c r="G30" s="51"/>
      <c r="H30" s="51">
        <v>3</v>
      </c>
      <c r="I30" s="51"/>
      <c r="J30" s="51"/>
      <c r="K30" s="51">
        <v>42</v>
      </c>
      <c r="L30" s="51">
        <v>83</v>
      </c>
      <c r="M30" s="173" t="s">
        <v>25</v>
      </c>
      <c r="N30" s="173"/>
      <c r="Q30" s="13"/>
      <c r="R30" s="12"/>
      <c r="S30" s="13"/>
      <c r="T30" s="13"/>
      <c r="U30" s="13"/>
    </row>
    <row r="31" spans="1:21" ht="15" customHeight="1" x14ac:dyDescent="0.3">
      <c r="B31" s="204"/>
      <c r="C31" s="204"/>
      <c r="D31" s="6"/>
      <c r="E31" s="165"/>
      <c r="F31" s="165"/>
      <c r="Q31" s="13"/>
      <c r="R31" s="12"/>
      <c r="S31" s="13"/>
      <c r="T31" s="13"/>
      <c r="U31" s="13"/>
    </row>
    <row r="32" spans="1:21" ht="15" customHeight="1" thickBot="1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Q32" s="13"/>
      <c r="R32" s="12"/>
      <c r="S32" s="13"/>
      <c r="T32" s="13"/>
      <c r="U32" s="13"/>
    </row>
    <row r="33" spans="1:21" ht="14.4" customHeight="1" x14ac:dyDescent="0.3">
      <c r="B33" s="118" t="s">
        <v>33</v>
      </c>
      <c r="C33" s="40" t="str">
        <f>Sem_I!C28</f>
        <v>Discipline Obligatorii:</v>
      </c>
      <c r="D33" s="131">
        <f>SUM(F9:J12)</f>
        <v>9</v>
      </c>
      <c r="E33" s="132"/>
      <c r="F33" s="132"/>
      <c r="G33" s="132"/>
      <c r="H33" s="132"/>
      <c r="I33" s="132"/>
      <c r="J33" s="132"/>
      <c r="K33" s="132"/>
      <c r="L33" s="132"/>
      <c r="M33" s="132"/>
      <c r="N33" s="133"/>
      <c r="Q33" s="13"/>
      <c r="R33" s="12"/>
      <c r="S33" s="13"/>
      <c r="T33" s="13"/>
      <c r="U33" s="13"/>
    </row>
    <row r="34" spans="1:21" x14ac:dyDescent="0.3">
      <c r="B34" s="119"/>
      <c r="C34" s="41" t="str">
        <f>Sem_I!C29</f>
        <v>Discipline Opționale:</v>
      </c>
      <c r="D34" s="134">
        <f>SUM(F14:J17)</f>
        <v>5</v>
      </c>
      <c r="E34" s="135"/>
      <c r="F34" s="135"/>
      <c r="G34" s="135"/>
      <c r="H34" s="135"/>
      <c r="I34" s="135"/>
      <c r="J34" s="135"/>
      <c r="K34" s="135"/>
      <c r="L34" s="135"/>
      <c r="M34" s="135"/>
      <c r="N34" s="136"/>
    </row>
    <row r="35" spans="1:21" ht="15" thickBot="1" x14ac:dyDescent="0.35">
      <c r="B35" s="120"/>
      <c r="C35" s="42" t="str">
        <f>Sem_I!C30</f>
        <v>Discipline Facultative:</v>
      </c>
      <c r="D35" s="113">
        <f>SUM(F21:J28)</f>
        <v>7</v>
      </c>
      <c r="E35" s="115"/>
      <c r="F35" s="115"/>
      <c r="G35" s="115"/>
      <c r="H35" s="115"/>
      <c r="I35" s="115"/>
      <c r="J35" s="115"/>
      <c r="K35" s="115"/>
      <c r="L35" s="115"/>
      <c r="M35" s="115"/>
      <c r="N35" s="137"/>
    </row>
    <row r="36" spans="1:21" x14ac:dyDescent="0.3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  <row r="37" spans="1:21" x14ac:dyDescent="0.3">
      <c r="B37" s="4" t="s">
        <v>37</v>
      </c>
      <c r="C37" s="9"/>
      <c r="D37" s="1"/>
      <c r="E37" s="98" t="s">
        <v>38</v>
      </c>
      <c r="F37" s="98"/>
      <c r="G37" s="4"/>
      <c r="H37" s="1"/>
      <c r="I37" s="1"/>
      <c r="J37" s="1"/>
      <c r="K37" s="130" t="s">
        <v>39</v>
      </c>
      <c r="L37" s="130"/>
      <c r="M37" s="130"/>
      <c r="N37" s="130"/>
    </row>
    <row r="38" spans="1:21" x14ac:dyDescent="0.3">
      <c r="B38" s="109" t="str">
        <f>Sem_I!B33</f>
        <v>Mihnea-Cosmin COSTOIU</v>
      </c>
      <c r="C38" s="109"/>
      <c r="D38" s="99" t="s">
        <v>51</v>
      </c>
      <c r="E38" s="99"/>
      <c r="F38" s="99"/>
      <c r="G38" s="99"/>
      <c r="H38" s="99"/>
      <c r="I38" s="99"/>
      <c r="J38" s="78"/>
      <c r="K38" s="167" t="s">
        <v>52</v>
      </c>
      <c r="L38" s="167"/>
      <c r="M38" s="167"/>
      <c r="N38" s="167"/>
    </row>
    <row r="39" spans="1:21" ht="15" customHeight="1" x14ac:dyDescent="0.3">
      <c r="B39" s="1"/>
      <c r="C39" s="1"/>
      <c r="H39" s="4"/>
      <c r="I39" s="4"/>
      <c r="J39" s="4"/>
      <c r="K39" s="1"/>
      <c r="L39" s="1"/>
      <c r="M39" s="1"/>
    </row>
    <row r="40" spans="1:21" ht="15" customHeight="1" x14ac:dyDescent="0.3">
      <c r="B40" s="1"/>
      <c r="C40" s="1"/>
      <c r="D40" s="223"/>
      <c r="E40" s="223"/>
      <c r="F40" s="223"/>
      <c r="G40" s="223"/>
      <c r="H40" s="223"/>
      <c r="I40" s="4"/>
      <c r="J40" s="4"/>
      <c r="K40" s="165"/>
      <c r="L40" s="166"/>
      <c r="M40" s="166"/>
      <c r="N40" s="166"/>
    </row>
    <row r="41" spans="1:21" ht="15" customHeight="1" x14ac:dyDescent="0.3">
      <c r="B41" s="1"/>
      <c r="C41" s="1"/>
      <c r="I41" s="4"/>
      <c r="J41" s="4"/>
      <c r="K41" s="1"/>
      <c r="L41" s="6"/>
    </row>
    <row r="42" spans="1:21" ht="15" customHeight="1" x14ac:dyDescent="0.3">
      <c r="B42" s="1"/>
      <c r="C42" s="1"/>
      <c r="I42" s="4"/>
      <c r="J42" s="4"/>
      <c r="K42" s="1"/>
      <c r="L42" s="6"/>
    </row>
    <row r="43" spans="1:21" ht="15" customHeight="1" x14ac:dyDescent="0.3">
      <c r="B43" s="1"/>
      <c r="C43" s="1"/>
      <c r="I43" s="4"/>
      <c r="J43" s="4"/>
      <c r="K43" s="1"/>
      <c r="L43" s="6"/>
    </row>
    <row r="44" spans="1:21" ht="15" customHeight="1" x14ac:dyDescent="0.3">
      <c r="B44" s="1"/>
      <c r="C44" s="1"/>
      <c r="I44" s="4"/>
      <c r="J44" s="4"/>
      <c r="K44" s="1"/>
      <c r="L44" s="6"/>
    </row>
    <row r="45" spans="1:2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2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21" x14ac:dyDescent="0.3">
      <c r="A47" s="104" t="s">
        <v>43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</row>
    <row r="48" spans="1:21" x14ac:dyDescent="0.3">
      <c r="A48" s="105" t="s">
        <v>40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</row>
    <row r="49" spans="2:13" x14ac:dyDescent="0.3">
      <c r="B49" s="1"/>
      <c r="C49" s="1"/>
      <c r="D49" s="4"/>
      <c r="E49" s="4"/>
      <c r="F49" s="4"/>
      <c r="G49" s="4"/>
      <c r="H49" s="1"/>
      <c r="I49" s="1"/>
      <c r="J49" s="1"/>
      <c r="K49" s="1"/>
      <c r="L49" s="1"/>
      <c r="M49" s="1"/>
    </row>
    <row r="50" spans="2:13" x14ac:dyDescent="0.3">
      <c r="B50" s="1"/>
      <c r="C50" s="1"/>
      <c r="D50" s="1"/>
      <c r="E50" s="4"/>
      <c r="F50" s="4"/>
      <c r="G50" s="4"/>
      <c r="H50" s="1"/>
      <c r="I50" s="1"/>
      <c r="J50" s="1"/>
      <c r="K50" s="1"/>
      <c r="L50" s="1"/>
      <c r="M50" s="1"/>
    </row>
    <row r="51" spans="2:13" x14ac:dyDescent="0.3">
      <c r="B51" s="1"/>
      <c r="C51" s="1"/>
      <c r="D51" s="1"/>
      <c r="E51" s="4"/>
      <c r="F51" s="4"/>
      <c r="G51" s="4"/>
      <c r="H51" s="1"/>
      <c r="I51" s="1"/>
      <c r="J51" s="1"/>
      <c r="K51" s="1"/>
      <c r="L51" s="1"/>
      <c r="M51" s="1"/>
    </row>
    <row r="52" spans="2:13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</sheetData>
  <sheetProtection formatCells="0" formatRows="0" insertRows="0" insertHyperlinks="0" deleteRows="0" sort="0" autoFilter="0" pivotTables="0"/>
  <protectedRanges>
    <protectedRange sqref="A31:XFD32 A9:A12 C9:XFD12 A14:A17 C14:XFD17 C21:N22 C23:L23 C24:D28 E24:G27 H24:J28 K24:M27 C29:N30 O21:XFD29 N23:N28 A21:A30" name="Editabil"/>
    <protectedRange sqref="B9:B12" name="Editabil_7"/>
    <protectedRange sqref="B14:B17" name="Editabil_10"/>
    <protectedRange sqref="B21" name="Editabil_2_1"/>
    <protectedRange sqref="B22" name="Editabil_2_2"/>
    <protectedRange sqref="B23" name="Editabil_2_3"/>
    <protectedRange sqref="B24:B30" name="Editabil_16"/>
  </protectedRanges>
  <mergeCells count="78">
    <mergeCell ref="D40:H40"/>
    <mergeCell ref="K40:N40"/>
    <mergeCell ref="M22:N22"/>
    <mergeCell ref="M23:N23"/>
    <mergeCell ref="D24:D28"/>
    <mergeCell ref="E24:E28"/>
    <mergeCell ref="F24:F28"/>
    <mergeCell ref="G24:G28"/>
    <mergeCell ref="H24:H28"/>
    <mergeCell ref="I24:I28"/>
    <mergeCell ref="J24:J28"/>
    <mergeCell ref="K24:K28"/>
    <mergeCell ref="L24:L28"/>
    <mergeCell ref="M29:N29"/>
    <mergeCell ref="M24:N28"/>
    <mergeCell ref="M30:N30"/>
    <mergeCell ref="A47:M47"/>
    <mergeCell ref="A48:M48"/>
    <mergeCell ref="L1:M1"/>
    <mergeCell ref="M21:N21"/>
    <mergeCell ref="K18:K19"/>
    <mergeCell ref="D1:H1"/>
    <mergeCell ref="D2:H2"/>
    <mergeCell ref="K14:K15"/>
    <mergeCell ref="L14:L15"/>
    <mergeCell ref="M14:N15"/>
    <mergeCell ref="L16:L17"/>
    <mergeCell ref="M16:N17"/>
    <mergeCell ref="D14:D15"/>
    <mergeCell ref="A6:A7"/>
    <mergeCell ref="A8:N8"/>
    <mergeCell ref="M9:N9"/>
    <mergeCell ref="M10:N10"/>
    <mergeCell ref="M11:N11"/>
    <mergeCell ref="B6:B7"/>
    <mergeCell ref="C6:C7"/>
    <mergeCell ref="D6:D7"/>
    <mergeCell ref="E6:E7"/>
    <mergeCell ref="K6:L6"/>
    <mergeCell ref="F6:J6"/>
    <mergeCell ref="M6:N7"/>
    <mergeCell ref="I14:I15"/>
    <mergeCell ref="M12:N12"/>
    <mergeCell ref="J14:J15"/>
    <mergeCell ref="A13:N13"/>
    <mergeCell ref="E14:E15"/>
    <mergeCell ref="G14:G15"/>
    <mergeCell ref="H14:H15"/>
    <mergeCell ref="F14:F15"/>
    <mergeCell ref="A20:N20"/>
    <mergeCell ref="A18:C19"/>
    <mergeCell ref="E16:E17"/>
    <mergeCell ref="J16:J17"/>
    <mergeCell ref="D16:D17"/>
    <mergeCell ref="L18:L19"/>
    <mergeCell ref="I16:I17"/>
    <mergeCell ref="K16:K17"/>
    <mergeCell ref="E18:E19"/>
    <mergeCell ref="F16:F17"/>
    <mergeCell ref="G16:G17"/>
    <mergeCell ref="H16:H17"/>
    <mergeCell ref="B2:C2"/>
    <mergeCell ref="L2:M2"/>
    <mergeCell ref="C3:G3"/>
    <mergeCell ref="L3:M3"/>
    <mergeCell ref="C5:G5"/>
    <mergeCell ref="L5:M5"/>
    <mergeCell ref="B38:C38"/>
    <mergeCell ref="D38:I38"/>
    <mergeCell ref="K38:N38"/>
    <mergeCell ref="K37:N37"/>
    <mergeCell ref="E37:F37"/>
    <mergeCell ref="B31:C31"/>
    <mergeCell ref="E31:F31"/>
    <mergeCell ref="B33:B35"/>
    <mergeCell ref="D33:N33"/>
    <mergeCell ref="D34:N34"/>
    <mergeCell ref="D35:N35"/>
  </mergeCells>
  <conditionalFormatting sqref="D1:D12 D14 D16 D18:D46">
    <cfRule type="cellIs" dxfId="2" priority="10" operator="equal">
      <formula>"DS"</formula>
    </cfRule>
    <cfRule type="cellIs" dxfId="1" priority="14" operator="equal">
      <formula>"DA"</formula>
    </cfRule>
    <cfRule type="cellIs" dxfId="0" priority="16" operator="equal">
      <formula>"DC"</formula>
    </cfRule>
  </conditionalFormatting>
  <printOptions horizontalCentered="1" verticalCentered="1"/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4</vt:i4>
      </vt:variant>
    </vt:vector>
  </HeadingPairs>
  <TitlesOfParts>
    <vt:vector size="8" baseType="lpstr">
      <vt:lpstr>Sem_I</vt:lpstr>
      <vt:lpstr>Sem_II</vt:lpstr>
      <vt:lpstr>Sem_III</vt:lpstr>
      <vt:lpstr>Sem_IV</vt:lpstr>
      <vt:lpstr>Sem_I!Zona_de_imprimat</vt:lpstr>
      <vt:lpstr>Sem_II!Zona_de_imprimat</vt:lpstr>
      <vt:lpstr>Sem_III!Zona_de_imprimat</vt:lpstr>
      <vt:lpstr>Sem_IV!Zona_de_imprimat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Petrisor</dc:creator>
  <cp:lastModifiedBy>MAURA STANCU (138817)</cp:lastModifiedBy>
  <cp:revision/>
  <cp:lastPrinted>2024-11-06T08:11:58Z</cp:lastPrinted>
  <dcterms:created xsi:type="dcterms:W3CDTF">2015-06-05T18:19:34Z</dcterms:created>
  <dcterms:modified xsi:type="dcterms:W3CDTF">2025-11-12T08:41:17Z</dcterms:modified>
</cp:coreProperties>
</file>