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D:\D\facultate\Master OCS\"/>
    </mc:Choice>
  </mc:AlternateContent>
  <xr:revisionPtr revIDLastSave="0" documentId="8_{AE64A53E-8A12-48DA-9353-E448C632662E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Sem_I" sheetId="14" r:id="rId1"/>
    <sheet name="Sem_II" sheetId="24" r:id="rId2"/>
    <sheet name="Sem_III" sheetId="19" r:id="rId3"/>
    <sheet name="Sem_IV" sheetId="21" r:id="rId4"/>
  </sheets>
  <definedNames>
    <definedName name="_xlnm.Print_Area" localSheetId="0">Sem_I!$A$1:$N$54</definedName>
    <definedName name="_xlnm.Print_Area" localSheetId="1">Sem_II!$A$1:$N$55</definedName>
    <definedName name="_xlnm.Print_Area" localSheetId="2">Sem_III!$A$1:$N$52</definedName>
    <definedName name="_xlnm.Print_Area" localSheetId="3">Sem_IV!$A$1:$N$53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21" l="1"/>
  <c r="L24" i="21" s="1"/>
  <c r="K25" i="21"/>
  <c r="L25" i="21" s="1"/>
  <c r="L17" i="19"/>
  <c r="K17" i="19"/>
  <c r="K22" i="24"/>
  <c r="L22" i="24" s="1"/>
  <c r="K23" i="24"/>
  <c r="L23" i="24" s="1"/>
  <c r="K24" i="24"/>
  <c r="L24" i="24" s="1"/>
  <c r="K15" i="24"/>
  <c r="L15" i="24" s="1"/>
  <c r="K20" i="14"/>
  <c r="L20" i="14" s="1"/>
  <c r="K21" i="14"/>
  <c r="L21" i="14" s="1"/>
  <c r="K22" i="14"/>
  <c r="L22" i="14" s="1"/>
  <c r="K23" i="14"/>
  <c r="L23" i="14" s="1"/>
  <c r="K10" i="14"/>
  <c r="L10" i="14" s="1"/>
  <c r="K11" i="14"/>
  <c r="L11" i="14" s="1"/>
  <c r="K12" i="14"/>
  <c r="L12" i="14" s="1"/>
  <c r="K13" i="14"/>
  <c r="L13" i="14" s="1"/>
  <c r="D32" i="21"/>
  <c r="D31" i="21"/>
  <c r="D30" i="21"/>
  <c r="K26" i="21"/>
  <c r="L26" i="21" s="1"/>
  <c r="K23" i="21"/>
  <c r="L23" i="21" s="1"/>
  <c r="K18" i="21"/>
  <c r="L18" i="21" s="1"/>
  <c r="K16" i="21"/>
  <c r="L16" i="21" s="1"/>
  <c r="K14" i="21"/>
  <c r="L14" i="21" s="1"/>
  <c r="K13" i="21"/>
  <c r="K12" i="21"/>
  <c r="L12" i="21" s="1"/>
  <c r="K11" i="21"/>
  <c r="L11" i="21" s="1"/>
  <c r="K10" i="21"/>
  <c r="K9" i="21"/>
  <c r="D28" i="19"/>
  <c r="D27" i="19"/>
  <c r="D26" i="19"/>
  <c r="K24" i="19"/>
  <c r="K19" i="19"/>
  <c r="L19" i="19" s="1"/>
  <c r="K15" i="19"/>
  <c r="K13" i="19"/>
  <c r="K12" i="19"/>
  <c r="L12" i="19" s="1"/>
  <c r="K11" i="19"/>
  <c r="K10" i="19"/>
  <c r="L10" i="19" s="1"/>
  <c r="K9" i="19"/>
  <c r="D27" i="24"/>
  <c r="D26" i="24"/>
  <c r="K17" i="24"/>
  <c r="L17" i="24" s="1"/>
  <c r="K13" i="24"/>
  <c r="K11" i="24"/>
  <c r="K10" i="24"/>
  <c r="K9" i="24"/>
  <c r="K15" i="14"/>
  <c r="K9" i="14"/>
  <c r="D27" i="14"/>
  <c r="D25" i="14"/>
  <c r="D26" i="14"/>
  <c r="L2" i="21"/>
  <c r="D2" i="21"/>
  <c r="K21" i="19" l="1"/>
  <c r="K20" i="21"/>
  <c r="L10" i="21"/>
  <c r="L13" i="21"/>
  <c r="C32" i="21"/>
  <c r="C28" i="19"/>
  <c r="C28" i="24"/>
  <c r="K35" i="21"/>
  <c r="K31" i="19"/>
  <c r="K31" i="24"/>
  <c r="D35" i="21"/>
  <c r="D31" i="19"/>
  <c r="D31" i="24"/>
  <c r="B35" i="21"/>
  <c r="B31" i="19"/>
  <c r="B31" i="24"/>
  <c r="C31" i="21"/>
  <c r="C27" i="19"/>
  <c r="C27" i="24"/>
  <c r="C30" i="21"/>
  <c r="C26" i="19"/>
  <c r="C26" i="24"/>
  <c r="C4" i="21"/>
  <c r="C4" i="19"/>
  <c r="C4" i="24"/>
  <c r="L3" i="24"/>
  <c r="K4" i="21"/>
  <c r="K4" i="19"/>
  <c r="K4" i="24"/>
  <c r="K3" i="21"/>
  <c r="K3" i="19"/>
  <c r="K3" i="24"/>
  <c r="K2" i="21"/>
  <c r="K2" i="19"/>
  <c r="K2" i="24"/>
  <c r="C3" i="21"/>
  <c r="C3" i="19"/>
  <c r="D2" i="19"/>
  <c r="C3" i="24"/>
  <c r="L2" i="24"/>
  <c r="D2" i="24"/>
  <c r="N20" i="24"/>
  <c r="M20" i="24"/>
  <c r="I20" i="24"/>
  <c r="H20" i="24"/>
  <c r="G20" i="24"/>
  <c r="F20" i="24"/>
  <c r="I19" i="24"/>
  <c r="H19" i="24"/>
  <c r="G19" i="24"/>
  <c r="F19" i="24"/>
  <c r="E19" i="24"/>
  <c r="L13" i="24"/>
  <c r="L11" i="24"/>
  <c r="L10" i="24"/>
  <c r="L9" i="24"/>
  <c r="D28" i="24" l="1"/>
  <c r="L19" i="24"/>
  <c r="K19" i="24"/>
  <c r="N21" i="21"/>
  <c r="M21" i="21"/>
  <c r="I21" i="21"/>
  <c r="H21" i="21"/>
  <c r="G21" i="21"/>
  <c r="F21" i="21"/>
  <c r="I20" i="21"/>
  <c r="H20" i="21"/>
  <c r="G20" i="21"/>
  <c r="F20" i="21"/>
  <c r="E20" i="21"/>
  <c r="L9" i="21"/>
  <c r="L20" i="21" s="1"/>
  <c r="L24" i="19"/>
  <c r="N22" i="19"/>
  <c r="M22" i="19"/>
  <c r="I22" i="19"/>
  <c r="H22" i="19"/>
  <c r="G22" i="19"/>
  <c r="F22" i="19"/>
  <c r="I21" i="19"/>
  <c r="H21" i="19"/>
  <c r="G21" i="19"/>
  <c r="F21" i="19"/>
  <c r="E21" i="19"/>
  <c r="L15" i="19"/>
  <c r="L13" i="19"/>
  <c r="L11" i="19"/>
  <c r="N18" i="14"/>
  <c r="M18" i="14"/>
  <c r="I18" i="14"/>
  <c r="H18" i="14"/>
  <c r="G18" i="14"/>
  <c r="F18" i="14"/>
  <c r="I17" i="14"/>
  <c r="H17" i="14"/>
  <c r="G17" i="14"/>
  <c r="F17" i="14"/>
  <c r="E17" i="14"/>
  <c r="L15" i="14"/>
  <c r="L9" i="19" l="1"/>
  <c r="L21" i="19" s="1"/>
  <c r="L9" i="14"/>
  <c r="L17" i="14" s="1"/>
  <c r="K17" i="14"/>
</calcChain>
</file>

<file path=xl/sharedStrings.xml><?xml version="1.0" encoding="utf-8"?>
<sst xmlns="http://schemas.openxmlformats.org/spreadsheetml/2006/main" count="319" uniqueCount="143">
  <si>
    <t>Plan de învățământ masterat</t>
  </si>
  <si>
    <t>Anul universitar:</t>
  </si>
  <si>
    <t xml:space="preserve">Domeniul: </t>
  </si>
  <si>
    <t>Anul de studii:</t>
  </si>
  <si>
    <t>I</t>
  </si>
  <si>
    <t xml:space="preserve">Programul de studii: </t>
  </si>
  <si>
    <t>Semestrul:</t>
  </si>
  <si>
    <t>Nr.
crt.</t>
  </si>
  <si>
    <t>Codul disciplinei</t>
  </si>
  <si>
    <t xml:space="preserve">Denumirea disciplinei </t>
  </si>
  <si>
    <t>Categorie formativă</t>
  </si>
  <si>
    <t>Nr. ECTS</t>
  </si>
  <si>
    <t>Ore/săptămână</t>
  </si>
  <si>
    <t>Total ore</t>
  </si>
  <si>
    <t>Forma de evaluare</t>
  </si>
  <si>
    <t>C</t>
  </si>
  <si>
    <t>S</t>
  </si>
  <si>
    <t>L</t>
  </si>
  <si>
    <t>P</t>
  </si>
  <si>
    <t>C/P</t>
  </si>
  <si>
    <t>Activități asistate</t>
  </si>
  <si>
    <t>Stud. Ind.</t>
  </si>
  <si>
    <t xml:space="preserve">Discipline Obligatorii (Ob) </t>
  </si>
  <si>
    <t>DS</t>
  </si>
  <si>
    <t>E</t>
  </si>
  <si>
    <t>V</t>
  </si>
  <si>
    <t>DC</t>
  </si>
  <si>
    <t>DA</t>
  </si>
  <si>
    <t>Statistici:</t>
  </si>
  <si>
    <t>ECTS/Ore:</t>
  </si>
  <si>
    <t>Ex.</t>
  </si>
  <si>
    <t>Ver.</t>
  </si>
  <si>
    <t>Număr:</t>
  </si>
  <si>
    <t>Proiectarea și managementul programelor educaționale</t>
  </si>
  <si>
    <t>TOTAL NUMĂR 
DE ORE</t>
  </si>
  <si>
    <t>Discipline Obligatorii:</t>
  </si>
  <si>
    <t>Discipline Opționale:</t>
  </si>
  <si>
    <t>Discipline Facultative:</t>
  </si>
  <si>
    <t>Rector,</t>
  </si>
  <si>
    <t>Decan,</t>
  </si>
  <si>
    <t>Director departament,</t>
  </si>
  <si>
    <t>Mihnea-Cosmin COSTOIU</t>
  </si>
  <si>
    <t>Petrișor - Laurențiu ȚUCĂ</t>
  </si>
  <si>
    <t>II</t>
  </si>
  <si>
    <t>2024 - 2025</t>
  </si>
  <si>
    <t>Nr. Crt.</t>
  </si>
  <si>
    <t>Promovarea examenului de disertație</t>
  </si>
  <si>
    <t>Avizat Direcția evaluarea și asigurarea calității,</t>
  </si>
  <si>
    <t>Discipline Opționale (Op)</t>
  </si>
  <si>
    <t>Discipline Facultative (Fac)</t>
  </si>
  <si>
    <t>Ştiinţa sportului şi educaţiei fizice</t>
  </si>
  <si>
    <t>Organizare și conducere în sport</t>
  </si>
  <si>
    <t>UP.01.DAP.4.O.27.13</t>
  </si>
  <si>
    <t>UP.01.DAP.4.O.27.14</t>
  </si>
  <si>
    <t>UP.01.DAP.4.O.27.15</t>
  </si>
  <si>
    <t>UP.01.DAP.4.O.27.16</t>
  </si>
  <si>
    <t>UP.01.DAP.4.O.27.17</t>
  </si>
  <si>
    <t>UP.01.DAP.4.O.27.18</t>
  </si>
  <si>
    <t>UP.01.DAP.1.O.27.01</t>
  </si>
  <si>
    <t>UP.01.DAP.1.O.27.02</t>
  </si>
  <si>
    <t>UP..01.DAP.1.O.27.04</t>
  </si>
  <si>
    <t>UP.01.DAP.1.O.27.05</t>
  </si>
  <si>
    <t>Teoria antrenamentului sportiv</t>
  </si>
  <si>
    <t>Gestionarea resurselor umane in sport</t>
  </si>
  <si>
    <t>Obiectul şi instrumentele conducerii în sport</t>
  </si>
  <si>
    <t>Comunicare în Știința Sportului și Educației Fizice</t>
  </si>
  <si>
    <t>Etică și integritate academică</t>
  </si>
  <si>
    <t>UP.01.DSI.1.A.27.06</t>
  </si>
  <si>
    <t>Cercetare stiintifica specifica organizarii si conducerii in sport</t>
  </si>
  <si>
    <t>Managementul industriei sportive</t>
  </si>
  <si>
    <t>UP.01.DSI.1.A.27.07</t>
  </si>
  <si>
    <t>Proiectare plan de afaceri</t>
  </si>
  <si>
    <t xml:space="preserve">Start up in servicii sportive </t>
  </si>
  <si>
    <t xml:space="preserve">Psihopedagogia adolescenților, tinerilor și adulților </t>
  </si>
  <si>
    <t>UP.01.D.1.L.27.07</t>
  </si>
  <si>
    <t>UP.01.D.1.L.27.08</t>
  </si>
  <si>
    <t>UP.01.D.1.L.27.09</t>
  </si>
  <si>
    <t>UP.01.D.1.L.27.10</t>
  </si>
  <si>
    <t>Julien Leonard FLEANCU</t>
  </si>
  <si>
    <t>Liviu Emanuel MIHĂILESCU</t>
  </si>
  <si>
    <t>Impresariat sportiv</t>
  </si>
  <si>
    <t>Limba engleză</t>
  </si>
  <si>
    <t>Determinanţi psiho-sociologici ai conducerii în sport</t>
  </si>
  <si>
    <t>UP.01.DAP.2.O.27.12</t>
  </si>
  <si>
    <t>UP.01.DAP.2.O.27.13</t>
  </si>
  <si>
    <t>UP.01.DAP.2.O.27.14</t>
  </si>
  <si>
    <t>Orientări şi concepte moderne de organizare şi conducere în sport</t>
  </si>
  <si>
    <t>Legile sportului si practica</t>
  </si>
  <si>
    <t>Organizarea şi conducerea sistemelor şi proceselor în sport</t>
  </si>
  <si>
    <t>Sportul international si eveniment</t>
  </si>
  <si>
    <t>Management comparat in sport</t>
  </si>
  <si>
    <t>Sustinerea discursului in public</t>
  </si>
  <si>
    <t>UP.01.DSI.2.A.27.15</t>
  </si>
  <si>
    <t>UP.01.DSI.2.A.27.16</t>
  </si>
  <si>
    <t>UP.01.DSI.2.A.27.17</t>
  </si>
  <si>
    <t>UP.01.S.2.L.27.18</t>
  </si>
  <si>
    <t>UP.01.S.2.L.27.19</t>
  </si>
  <si>
    <t>UP.01.S.2.L.27.20</t>
  </si>
  <si>
    <t>Managementul proiectelor in sport</t>
  </si>
  <si>
    <t xml:space="preserve">Marketing in vanzarea serviciilor sportive </t>
  </si>
  <si>
    <t>Didactica domeniului si dezvoltari in didactica specializarii (invatamant liceal, postliceal, dupa caz) *</t>
  </si>
  <si>
    <t>UP.01.DAP.3.O.27.01</t>
  </si>
  <si>
    <t>UP.01.DAP.3.O.27.02</t>
  </si>
  <si>
    <t>UP.01.DAP.3.O.27.03</t>
  </si>
  <si>
    <t>UP.01.DAP.3.O.27.04</t>
  </si>
  <si>
    <t>UP.01.DAP.3.O.27.05</t>
  </si>
  <si>
    <t>Normativitatea sportului</t>
  </si>
  <si>
    <t>Mediul şi cultura organizaţională în sport</t>
  </si>
  <si>
    <t>Organizarea şi conducerea în sportul competiţional</t>
  </si>
  <si>
    <t>Practica elaborării disertaţiei</t>
  </si>
  <si>
    <t>Aplicatii practice în organizatiile sportive publice</t>
  </si>
  <si>
    <t>UP.01.DSI.3.A.27.06</t>
  </si>
  <si>
    <t>UP.01.DSI.3.A.27.07</t>
  </si>
  <si>
    <t>UP.01.DSI.3.A.27.08</t>
  </si>
  <si>
    <t>Organizarea şi conducerea evenimentelor sportive</t>
  </si>
  <si>
    <t>Afacerile si economia sportului</t>
  </si>
  <si>
    <t>Metode si tehnici de conducere in sport</t>
  </si>
  <si>
    <t>Strategii de proiectare in sport</t>
  </si>
  <si>
    <t>Sport Marketing</t>
  </si>
  <si>
    <t>Prospectarea inteligenta a pietei sportului</t>
  </si>
  <si>
    <t>Pachet opțional 1 (Comunicare educațională, Consiliere și orientare, Metodologia cercetării educaționale, Educație integrată) *</t>
  </si>
  <si>
    <t>Antreprenoriat în sport</t>
  </si>
  <si>
    <t>Sisteme de conducere în sport</t>
  </si>
  <si>
    <t>Istorie şi olimpism</t>
  </si>
  <si>
    <t>Tehnici informatice în sport</t>
  </si>
  <si>
    <t>Aplicatii practice în organizatiile sportive private</t>
  </si>
  <si>
    <t>Stagiu de practică  evenimente sportive</t>
  </si>
  <si>
    <t>UP.01.DSI.4.A.27.19</t>
  </si>
  <si>
    <t>UP.01.DSI.4.A.27.20</t>
  </si>
  <si>
    <t>Conducere şi gestionare de proiecte</t>
  </si>
  <si>
    <t>Modele de afaceri si planuri de afaceri</t>
  </si>
  <si>
    <t>Politici publice in sport</t>
  </si>
  <si>
    <t>Stilul de viata al consumatorului de sport</t>
  </si>
  <si>
    <t>UP.01.S.4.L.27.21</t>
  </si>
  <si>
    <t>UP.01.S.4.L.27.23</t>
  </si>
  <si>
    <t>UP.01.S.4.L.27.24</t>
  </si>
  <si>
    <t>UP.01.S.4.L.27.25</t>
  </si>
  <si>
    <t xml:space="preserve">Relatii publice in sport </t>
  </si>
  <si>
    <t>Pachet opțional 2 (se alege o disciplină): Sociologia educației, Managementul organizației școlare, Politici educaționale, Educație interculturală, Doctrine pedagogice contemporane *</t>
  </si>
  <si>
    <t xml:space="preserve">Examen de absolvire - Nivelul II </t>
  </si>
  <si>
    <t xml:space="preserve">Practică pedagogică (în învățământul liceal, postliceal, după caz) </t>
  </si>
  <si>
    <t>2024 - 2026</t>
  </si>
  <si>
    <t>2025- 2026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</si>
</sst>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0.5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8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 wrapText="1"/>
    </xf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vertical="center" wrapText="1"/>
    </xf>
    <xf numFmtId="0" fontId="0" fillId="0" borderId="6" xfId="0" applyBorder="1"/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4" xfId="0" applyBorder="1"/>
    <xf numFmtId="0" fontId="0" fillId="0" borderId="37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1" fillId="0" borderId="49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51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47" xfId="0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42" xfId="0" applyBorder="1" applyAlignment="1">
      <alignment vertical="center" wrapText="1"/>
    </xf>
    <xf numFmtId="0" fontId="0" fillId="0" borderId="61" xfId="0" applyBorder="1" applyAlignment="1">
      <alignment horizontal="left" vertical="center" wrapText="1"/>
    </xf>
    <xf numFmtId="0" fontId="0" fillId="0" borderId="63" xfId="0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0" fillId="0" borderId="58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0" fillId="0" borderId="66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67" xfId="0" applyBorder="1" applyAlignment="1">
      <alignment horizontal="left" vertical="center" wrapText="1"/>
    </xf>
    <xf numFmtId="0" fontId="0" fillId="0" borderId="52" xfId="0" applyBorder="1" applyAlignment="1">
      <alignment horizontal="center"/>
    </xf>
    <xf numFmtId="0" fontId="0" fillId="0" borderId="41" xfId="0" applyBorder="1" applyAlignment="1">
      <alignment vertical="center" wrapText="1"/>
    </xf>
    <xf numFmtId="0" fontId="0" fillId="0" borderId="53" xfId="0" applyBorder="1" applyAlignment="1">
      <alignment horizontal="left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3" borderId="52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5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textRotation="90" wrapText="1"/>
    </xf>
    <xf numFmtId="0" fontId="1" fillId="2" borderId="12" xfId="0" applyFont="1" applyFill="1" applyBorder="1" applyAlignment="1">
      <alignment horizontal="center" vertical="center" textRotation="90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5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20" xfId="0" applyFont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5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44" xfId="0" applyFont="1" applyFill="1" applyBorder="1" applyAlignment="1">
      <alignment horizontal="center" vertical="center" wrapText="1"/>
    </xf>
    <xf numFmtId="0" fontId="1" fillId="4" borderId="45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" fillId="5" borderId="44" xfId="0" applyFont="1" applyFill="1" applyBorder="1" applyAlignment="1">
      <alignment horizontal="center" vertical="center"/>
    </xf>
    <xf numFmtId="0" fontId="1" fillId="5" borderId="4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62" xfId="0" applyFont="1" applyFill="1" applyBorder="1" applyAlignment="1">
      <alignment horizontal="center" vertical="center" wrapText="1"/>
    </xf>
    <xf numFmtId="0" fontId="1" fillId="3" borderId="43" xfId="0" applyFont="1" applyFill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center" vertical="center" wrapText="1"/>
    </xf>
    <xf numFmtId="0" fontId="1" fillId="3" borderId="45" xfId="0" applyFont="1" applyFill="1" applyBorder="1" applyAlignment="1">
      <alignment horizontal="center" vertical="center" wrapText="1"/>
    </xf>
    <xf numFmtId="0" fontId="1" fillId="5" borderId="43" xfId="0" applyFont="1" applyFill="1" applyBorder="1" applyAlignment="1">
      <alignment horizontal="center" vertical="center" wrapText="1"/>
    </xf>
    <xf numFmtId="0" fontId="1" fillId="5" borderId="44" xfId="0" applyFont="1" applyFill="1" applyBorder="1" applyAlignment="1">
      <alignment horizontal="center" vertical="center" wrapText="1"/>
    </xf>
    <xf numFmtId="0" fontId="1" fillId="5" borderId="45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0" fillId="0" borderId="25" xfId="0" applyBorder="1" applyAlignment="1">
      <alignment horizontal="right"/>
    </xf>
    <xf numFmtId="0" fontId="0" fillId="0" borderId="33" xfId="0" applyBorder="1" applyAlignment="1">
      <alignment horizontal="right"/>
    </xf>
    <xf numFmtId="0" fontId="0" fillId="0" borderId="3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12"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00FF99"/>
      <color rgb="FFFFFF99"/>
      <color rgb="FFCD54DA"/>
      <color rgb="FFFFCC66"/>
      <color rgb="FFFF99CC"/>
      <color rgb="FFD47AE6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29029B4-4D5F-4737-9B66-1A5D054E69B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304800</xdr:colOff>
      <xdr:row>0</xdr:row>
      <xdr:rowOff>304800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B18A265F-3439-0293-402D-5DD4BA5B185B}"/>
            </a:ext>
          </a:extLst>
        </xdr:cNvPr>
        <xdr:cNvSpPr>
          <a:spLocks noChangeAspect="1" noChangeArrowheads="1"/>
        </xdr:cNvSpPr>
      </xdr:nvSpPr>
      <xdr:spPr bwMode="auto">
        <a:xfrm>
          <a:off x="795528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95250</xdr:colOff>
      <xdr:row>0</xdr:row>
      <xdr:rowOff>0</xdr:rowOff>
    </xdr:from>
    <xdr:to>
      <xdr:col>12</xdr:col>
      <xdr:colOff>236220</xdr:colOff>
      <xdr:row>1</xdr:row>
      <xdr:rowOff>21927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5DC4092-4DF6-78D2-9C66-09FD2A38C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0"/>
          <a:ext cx="750570" cy="745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8B434C9-CB2C-4AF8-BB28-233EA0E95C7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12</xdr:col>
      <xdr:colOff>140970</xdr:colOff>
      <xdr:row>1</xdr:row>
      <xdr:rowOff>21927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0CF6787-6E83-4C8B-93F7-86DC45AE8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0" y="0"/>
          <a:ext cx="750570" cy="745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1C75A32-2CB3-4290-B04D-C70FCFE96D5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12</xdr:col>
      <xdr:colOff>140273</xdr:colOff>
      <xdr:row>1</xdr:row>
      <xdr:rowOff>19876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74FB7EA-BFCA-A904-F8FF-B76E6110D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48750" y="0"/>
          <a:ext cx="749873" cy="7437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1FA87E7-3275-4911-B170-7F7115865E8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8" r="738"/>
        <a:stretch/>
      </xdr:blipFill>
      <xdr:spPr bwMode="auto">
        <a:xfrm>
          <a:off x="815975" y="15875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12</xdr:col>
      <xdr:colOff>139198</xdr:colOff>
      <xdr:row>1</xdr:row>
      <xdr:rowOff>19269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90B199A-3F56-4EFA-BC1E-77646F5C3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6535" y="0"/>
          <a:ext cx="750570" cy="745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0"/>
  <sheetViews>
    <sheetView topLeftCell="A5" zoomScale="80" zoomScaleNormal="80" zoomScaleSheetLayoutView="70" workbookViewId="0">
      <selection activeCell="Q5" sqref="Q5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10" width="5.5546875" customWidth="1"/>
    <col min="11" max="11" width="16" customWidth="1"/>
    <col min="13" max="14" width="4.6640625" style="6" customWidth="1"/>
    <col min="21" max="21" width="10.109375" customWidth="1"/>
  </cols>
  <sheetData>
    <row r="1" spans="1:21" ht="57" customHeight="1" x14ac:dyDescent="0.35">
      <c r="B1" s="3"/>
      <c r="C1" s="4"/>
      <c r="D1" s="109" t="s">
        <v>0</v>
      </c>
      <c r="E1" s="109"/>
      <c r="F1" s="109"/>
      <c r="G1" s="109"/>
      <c r="H1" s="109"/>
      <c r="I1" s="2"/>
      <c r="J1" s="2"/>
      <c r="L1" s="107"/>
      <c r="M1" s="107"/>
      <c r="Q1" s="86"/>
      <c r="R1" s="86"/>
      <c r="S1" s="86"/>
      <c r="T1" s="86"/>
      <c r="U1" s="86"/>
    </row>
    <row r="2" spans="1:21" ht="15" customHeight="1" x14ac:dyDescent="0.3">
      <c r="B2" s="108"/>
      <c r="C2" s="108"/>
      <c r="D2" s="110" t="s">
        <v>141</v>
      </c>
      <c r="E2" s="110"/>
      <c r="F2" s="110"/>
      <c r="G2" s="110"/>
      <c r="H2" s="110"/>
      <c r="K2" s="8" t="s">
        <v>1</v>
      </c>
      <c r="L2" s="108" t="s">
        <v>44</v>
      </c>
      <c r="M2" s="108"/>
      <c r="Q2" s="87"/>
      <c r="R2" s="87"/>
      <c r="S2" s="87"/>
      <c r="T2" s="87"/>
      <c r="U2" s="87"/>
    </row>
    <row r="3" spans="1:21" x14ac:dyDescent="0.3">
      <c r="B3" s="7" t="s">
        <v>2</v>
      </c>
      <c r="C3" s="108" t="s">
        <v>50</v>
      </c>
      <c r="D3" s="108"/>
      <c r="E3" s="108"/>
      <c r="F3" s="108"/>
      <c r="G3" s="108"/>
      <c r="K3" s="8" t="s">
        <v>3</v>
      </c>
      <c r="L3" s="108" t="s">
        <v>4</v>
      </c>
      <c r="M3" s="108"/>
      <c r="Q3" s="87"/>
      <c r="R3" s="87"/>
      <c r="S3" s="87"/>
      <c r="T3" s="87"/>
      <c r="U3" s="87"/>
    </row>
    <row r="4" spans="1:21" x14ac:dyDescent="0.3">
      <c r="B4" s="7" t="s">
        <v>5</v>
      </c>
      <c r="C4" s="108" t="s">
        <v>51</v>
      </c>
      <c r="D4" s="108"/>
      <c r="E4" s="108"/>
      <c r="F4" s="108"/>
      <c r="G4" s="108"/>
      <c r="K4" s="8" t="s">
        <v>6</v>
      </c>
      <c r="L4" s="108" t="s">
        <v>4</v>
      </c>
      <c r="M4" s="108"/>
      <c r="Q4" s="87"/>
      <c r="R4" s="87"/>
      <c r="S4" s="87"/>
      <c r="T4" s="87"/>
      <c r="U4" s="87"/>
    </row>
    <row r="5" spans="1:21" s="32" customFormat="1" ht="12" customHeight="1" thickBot="1" x14ac:dyDescent="0.25">
      <c r="A5" s="29"/>
      <c r="B5" s="30"/>
      <c r="C5" s="31"/>
      <c r="D5" s="31"/>
      <c r="E5" s="31"/>
      <c r="F5" s="31"/>
      <c r="G5" s="31"/>
      <c r="K5" s="33"/>
      <c r="L5" s="34"/>
      <c r="M5" s="31"/>
      <c r="N5" s="29"/>
      <c r="Q5" s="87"/>
      <c r="R5" s="87"/>
      <c r="S5" s="87"/>
      <c r="T5" s="87"/>
      <c r="U5" s="87"/>
    </row>
    <row r="6" spans="1:21" s="1" customFormat="1" ht="20.100000000000001" customHeight="1" x14ac:dyDescent="0.3">
      <c r="A6" s="118" t="s">
        <v>7</v>
      </c>
      <c r="B6" s="114" t="s">
        <v>8</v>
      </c>
      <c r="C6" s="114" t="s">
        <v>9</v>
      </c>
      <c r="D6" s="114" t="s">
        <v>10</v>
      </c>
      <c r="E6" s="116" t="s">
        <v>11</v>
      </c>
      <c r="F6" s="132" t="s">
        <v>12</v>
      </c>
      <c r="G6" s="133"/>
      <c r="H6" s="133"/>
      <c r="I6" s="133"/>
      <c r="J6" s="134"/>
      <c r="K6" s="114" t="s">
        <v>13</v>
      </c>
      <c r="L6" s="114"/>
      <c r="M6" s="114" t="s">
        <v>14</v>
      </c>
      <c r="N6" s="120"/>
      <c r="Q6" s="87"/>
      <c r="R6" s="87"/>
      <c r="S6" s="87"/>
      <c r="T6" s="87"/>
      <c r="U6" s="87"/>
    </row>
    <row r="7" spans="1:21" ht="15" thickBot="1" x14ac:dyDescent="0.35">
      <c r="A7" s="119"/>
      <c r="B7" s="115"/>
      <c r="C7" s="115"/>
      <c r="D7" s="115"/>
      <c r="E7" s="117"/>
      <c r="F7" s="10" t="s">
        <v>15</v>
      </c>
      <c r="G7" s="10" t="s">
        <v>16</v>
      </c>
      <c r="H7" s="10" t="s">
        <v>17</v>
      </c>
      <c r="I7" s="10" t="s">
        <v>18</v>
      </c>
      <c r="J7" s="10" t="s">
        <v>19</v>
      </c>
      <c r="K7" s="10" t="s">
        <v>20</v>
      </c>
      <c r="L7" s="10" t="s">
        <v>21</v>
      </c>
      <c r="M7" s="115"/>
      <c r="N7" s="121"/>
      <c r="Q7" s="87"/>
      <c r="R7" s="87"/>
      <c r="S7" s="87"/>
      <c r="T7" s="87"/>
      <c r="U7" s="87"/>
    </row>
    <row r="8" spans="1:21" ht="15" thickBot="1" x14ac:dyDescent="0.35">
      <c r="A8" s="111" t="s">
        <v>22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3"/>
      <c r="Q8" s="87"/>
      <c r="R8" s="87"/>
      <c r="S8" s="87"/>
      <c r="T8" s="87"/>
      <c r="U8" s="87"/>
    </row>
    <row r="9" spans="1:21" ht="15" customHeight="1" thickBot="1" x14ac:dyDescent="0.35">
      <c r="A9" s="45">
        <v>1</v>
      </c>
      <c r="B9" s="20" t="s">
        <v>58</v>
      </c>
      <c r="C9" s="66" t="s">
        <v>62</v>
      </c>
      <c r="D9" s="24" t="s">
        <v>27</v>
      </c>
      <c r="E9" s="24">
        <v>6</v>
      </c>
      <c r="F9" s="82">
        <v>1</v>
      </c>
      <c r="G9" s="20">
        <v>2</v>
      </c>
      <c r="H9" s="20"/>
      <c r="I9" s="20"/>
      <c r="J9" s="20"/>
      <c r="K9" s="20">
        <f>SUM(F9:J9)*14</f>
        <v>42</v>
      </c>
      <c r="L9" s="20">
        <f t="shared" ref="L9:L13" si="0">E9*25-K9</f>
        <v>108</v>
      </c>
      <c r="M9" s="105" t="s">
        <v>24</v>
      </c>
      <c r="N9" s="106"/>
      <c r="Q9" s="87"/>
      <c r="R9" s="87"/>
      <c r="S9" s="87"/>
      <c r="T9" s="87"/>
      <c r="U9" s="87"/>
    </row>
    <row r="10" spans="1:21" ht="15" customHeight="1" thickBot="1" x14ac:dyDescent="0.35">
      <c r="A10" s="70">
        <v>2</v>
      </c>
      <c r="B10" s="57" t="s">
        <v>59</v>
      </c>
      <c r="C10" s="71" t="s">
        <v>63</v>
      </c>
      <c r="D10" s="24" t="s">
        <v>27</v>
      </c>
      <c r="E10" s="81">
        <v>5</v>
      </c>
      <c r="F10" s="82">
        <v>1</v>
      </c>
      <c r="G10" s="57">
        <v>2</v>
      </c>
      <c r="H10" s="57"/>
      <c r="I10" s="57"/>
      <c r="J10" s="57"/>
      <c r="K10" s="20">
        <f t="shared" ref="K10:K13" si="1">SUM(F10:J10)*14</f>
        <v>42</v>
      </c>
      <c r="L10" s="20">
        <f t="shared" si="0"/>
        <v>83</v>
      </c>
      <c r="M10" s="105" t="s">
        <v>24</v>
      </c>
      <c r="N10" s="106"/>
      <c r="Q10" s="87"/>
      <c r="R10" s="87"/>
      <c r="S10" s="87"/>
      <c r="T10" s="87"/>
      <c r="U10" s="87"/>
    </row>
    <row r="11" spans="1:21" ht="15" customHeight="1" thickBot="1" x14ac:dyDescent="0.35">
      <c r="A11" s="70">
        <v>3</v>
      </c>
      <c r="B11" s="57" t="s">
        <v>59</v>
      </c>
      <c r="C11" s="71" t="s">
        <v>64</v>
      </c>
      <c r="D11" s="24" t="s">
        <v>27</v>
      </c>
      <c r="E11" s="81">
        <v>5</v>
      </c>
      <c r="F11" s="82">
        <v>1</v>
      </c>
      <c r="G11" s="57">
        <v>2</v>
      </c>
      <c r="H11" s="57"/>
      <c r="I11" s="57"/>
      <c r="J11" s="57"/>
      <c r="K11" s="20">
        <f t="shared" si="1"/>
        <v>42</v>
      </c>
      <c r="L11" s="20">
        <f t="shared" si="0"/>
        <v>83</v>
      </c>
      <c r="M11" s="105" t="s">
        <v>24</v>
      </c>
      <c r="N11" s="106"/>
      <c r="Q11" s="87"/>
      <c r="R11" s="87"/>
      <c r="S11" s="87"/>
      <c r="T11" s="87"/>
      <c r="U11" s="87"/>
    </row>
    <row r="12" spans="1:21" ht="15" customHeight="1" thickBot="1" x14ac:dyDescent="0.35">
      <c r="A12" s="70">
        <v>4</v>
      </c>
      <c r="B12" s="57" t="s">
        <v>60</v>
      </c>
      <c r="C12" s="71" t="s">
        <v>65</v>
      </c>
      <c r="D12" s="24" t="s">
        <v>27</v>
      </c>
      <c r="E12" s="81">
        <v>5</v>
      </c>
      <c r="F12" s="82">
        <v>1</v>
      </c>
      <c r="G12" s="57">
        <v>1</v>
      </c>
      <c r="H12" s="57"/>
      <c r="I12" s="57"/>
      <c r="J12" s="57"/>
      <c r="K12" s="20">
        <f t="shared" si="1"/>
        <v>28</v>
      </c>
      <c r="L12" s="20">
        <f t="shared" si="0"/>
        <v>97</v>
      </c>
      <c r="M12" s="105" t="s">
        <v>24</v>
      </c>
      <c r="N12" s="106"/>
      <c r="Q12" s="87"/>
      <c r="R12" s="87"/>
      <c r="S12" s="87"/>
      <c r="T12" s="87"/>
      <c r="U12" s="87"/>
    </row>
    <row r="13" spans="1:21" ht="15" customHeight="1" thickBot="1" x14ac:dyDescent="0.35">
      <c r="A13" s="70">
        <v>5</v>
      </c>
      <c r="B13" s="57" t="s">
        <v>61</v>
      </c>
      <c r="C13" s="71" t="s">
        <v>66</v>
      </c>
      <c r="D13" s="24" t="s">
        <v>27</v>
      </c>
      <c r="E13" s="81">
        <v>4</v>
      </c>
      <c r="F13" s="95">
        <v>1</v>
      </c>
      <c r="G13" s="57"/>
      <c r="H13" s="57"/>
      <c r="I13" s="57"/>
      <c r="J13" s="57"/>
      <c r="K13" s="20">
        <f t="shared" si="1"/>
        <v>14</v>
      </c>
      <c r="L13" s="20">
        <f t="shared" si="0"/>
        <v>86</v>
      </c>
      <c r="M13" s="105" t="s">
        <v>24</v>
      </c>
      <c r="N13" s="106"/>
      <c r="Q13" s="87"/>
      <c r="R13" s="87"/>
      <c r="S13" s="87"/>
      <c r="T13" s="87"/>
      <c r="U13" s="87"/>
    </row>
    <row r="14" spans="1:21" ht="14.4" customHeight="1" thickBot="1" x14ac:dyDescent="0.35">
      <c r="A14" s="124" t="s">
        <v>48</v>
      </c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6"/>
      <c r="Q14" s="87"/>
      <c r="R14" s="87"/>
      <c r="S14" s="87"/>
      <c r="T14" s="87"/>
      <c r="U14" s="87"/>
    </row>
    <row r="15" spans="1:21" ht="33.6" customHeight="1" thickBot="1" x14ac:dyDescent="0.35">
      <c r="A15" s="45">
        <v>6</v>
      </c>
      <c r="B15" s="46" t="s">
        <v>67</v>
      </c>
      <c r="C15" s="66" t="s">
        <v>68</v>
      </c>
      <c r="D15" s="122" t="s">
        <v>23</v>
      </c>
      <c r="E15" s="122">
        <v>5</v>
      </c>
      <c r="F15" s="127">
        <v>1</v>
      </c>
      <c r="G15" s="129">
        <v>1</v>
      </c>
      <c r="H15" s="129"/>
      <c r="I15" s="129"/>
      <c r="J15" s="129"/>
      <c r="K15" s="105">
        <f>SUM(F15:J15)*14</f>
        <v>28</v>
      </c>
      <c r="L15" s="105">
        <f>E15*25-K15</f>
        <v>97</v>
      </c>
      <c r="M15" s="105" t="s">
        <v>24</v>
      </c>
      <c r="N15" s="106"/>
      <c r="Q15" s="87"/>
      <c r="R15" s="87"/>
      <c r="S15" s="87"/>
      <c r="T15" s="87"/>
      <c r="U15" s="87"/>
    </row>
    <row r="16" spans="1:21" ht="15" thickBot="1" x14ac:dyDescent="0.35">
      <c r="A16" s="44">
        <v>7</v>
      </c>
      <c r="B16" s="46" t="s">
        <v>70</v>
      </c>
      <c r="C16" s="68" t="s">
        <v>69</v>
      </c>
      <c r="D16" s="123"/>
      <c r="E16" s="123"/>
      <c r="F16" s="128"/>
      <c r="G16" s="130"/>
      <c r="H16" s="130"/>
      <c r="I16" s="130"/>
      <c r="J16" s="130"/>
      <c r="K16" s="131"/>
      <c r="L16" s="131"/>
      <c r="M16" s="131"/>
      <c r="N16" s="136"/>
      <c r="Q16" s="87"/>
      <c r="R16" s="87"/>
      <c r="S16" s="87"/>
      <c r="T16" s="87"/>
      <c r="U16" s="87"/>
    </row>
    <row r="17" spans="1:21" ht="14.4" customHeight="1" x14ac:dyDescent="0.3">
      <c r="A17" s="145" t="s">
        <v>28</v>
      </c>
      <c r="B17" s="146"/>
      <c r="C17" s="147"/>
      <c r="D17" s="69" t="s">
        <v>29</v>
      </c>
      <c r="E17" s="151">
        <f>SUM(E9:E16)</f>
        <v>30</v>
      </c>
      <c r="F17" s="58">
        <f>SUM(F9:F16)</f>
        <v>6</v>
      </c>
      <c r="G17" s="58">
        <f>SUM(G9:G16)</f>
        <v>8</v>
      </c>
      <c r="H17" s="58">
        <f>SUM(H9:H16)</f>
        <v>0</v>
      </c>
      <c r="I17" s="58">
        <f>SUM(I9:I16)</f>
        <v>0</v>
      </c>
      <c r="J17" s="58"/>
      <c r="K17" s="138">
        <f>SUM(K9:K16)</f>
        <v>196</v>
      </c>
      <c r="L17" s="138">
        <f>SUM(L9:L16)</f>
        <v>554</v>
      </c>
      <c r="M17" s="58" t="s">
        <v>30</v>
      </c>
      <c r="N17" s="59" t="s">
        <v>31</v>
      </c>
      <c r="Q17" s="87"/>
      <c r="R17" s="87"/>
      <c r="S17" s="87"/>
      <c r="T17" s="87"/>
      <c r="U17" s="87"/>
    </row>
    <row r="18" spans="1:21" ht="15" thickBot="1" x14ac:dyDescent="0.35">
      <c r="A18" s="148"/>
      <c r="B18" s="149"/>
      <c r="C18" s="150"/>
      <c r="D18" s="16" t="s">
        <v>32</v>
      </c>
      <c r="E18" s="152"/>
      <c r="F18" s="17">
        <f>COUNT(F9:F16)</f>
        <v>6</v>
      </c>
      <c r="G18" s="17">
        <f>COUNT(G9:G16)</f>
        <v>5</v>
      </c>
      <c r="H18" s="17">
        <f>COUNT(H9:H16)</f>
        <v>0</v>
      </c>
      <c r="I18" s="17">
        <f>COUNT(I9:I16)</f>
        <v>0</v>
      </c>
      <c r="J18" s="17"/>
      <c r="K18" s="139"/>
      <c r="L18" s="139"/>
      <c r="M18" s="18">
        <f>COUNTIF(M1:M17,"=E")</f>
        <v>6</v>
      </c>
      <c r="N18" s="19">
        <f>COUNTIF(M1:M17,"=V")</f>
        <v>0</v>
      </c>
      <c r="Q18" s="87"/>
      <c r="R18" s="87"/>
      <c r="S18" s="87"/>
      <c r="T18" s="87"/>
      <c r="U18" s="87"/>
    </row>
    <row r="19" spans="1:21" ht="15" customHeight="1" thickBot="1" x14ac:dyDescent="0.35">
      <c r="A19" s="164" t="s">
        <v>49</v>
      </c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6"/>
      <c r="Q19" s="87"/>
      <c r="R19" s="12"/>
      <c r="S19" s="87"/>
      <c r="T19" s="87"/>
      <c r="U19" s="87"/>
    </row>
    <row r="20" spans="1:21" ht="15" customHeight="1" thickBot="1" x14ac:dyDescent="0.35">
      <c r="A20" s="48">
        <v>8</v>
      </c>
      <c r="B20" s="47" t="s">
        <v>74</v>
      </c>
      <c r="C20" s="66" t="s">
        <v>71</v>
      </c>
      <c r="D20" s="77" t="s">
        <v>26</v>
      </c>
      <c r="E20" s="24">
        <v>4</v>
      </c>
      <c r="F20" s="25">
        <v>1</v>
      </c>
      <c r="G20" s="20">
        <v>1</v>
      </c>
      <c r="H20" s="20"/>
      <c r="I20" s="20"/>
      <c r="J20" s="20"/>
      <c r="K20" s="18">
        <f t="shared" ref="K20:K23" si="2">SUM(F20:I20)*14</f>
        <v>28</v>
      </c>
      <c r="L20" s="18">
        <f t="shared" ref="L20:L23" si="3">E20*25-K20</f>
        <v>72</v>
      </c>
      <c r="M20" s="105" t="s">
        <v>25</v>
      </c>
      <c r="N20" s="106"/>
      <c r="Q20" s="87"/>
      <c r="R20" s="12"/>
      <c r="S20" s="87"/>
      <c r="T20" s="87"/>
      <c r="U20" s="87"/>
    </row>
    <row r="21" spans="1:21" ht="15" customHeight="1" thickBot="1" x14ac:dyDescent="0.35">
      <c r="A21" s="56">
        <v>9</v>
      </c>
      <c r="B21" s="65" t="s">
        <v>75</v>
      </c>
      <c r="C21" s="71" t="s">
        <v>72</v>
      </c>
      <c r="D21" s="77" t="s">
        <v>26</v>
      </c>
      <c r="E21" s="81">
        <v>4</v>
      </c>
      <c r="F21" s="82">
        <v>1</v>
      </c>
      <c r="G21" s="57">
        <v>1</v>
      </c>
      <c r="H21" s="57"/>
      <c r="I21" s="57"/>
      <c r="J21" s="57"/>
      <c r="K21" s="18">
        <f t="shared" si="2"/>
        <v>28</v>
      </c>
      <c r="L21" s="18">
        <f t="shared" si="3"/>
        <v>72</v>
      </c>
      <c r="M21" s="140" t="s">
        <v>25</v>
      </c>
      <c r="N21" s="141"/>
      <c r="Q21" s="87"/>
      <c r="R21" s="12"/>
      <c r="S21" s="87"/>
      <c r="T21" s="87"/>
      <c r="U21" s="87"/>
    </row>
    <row r="22" spans="1:21" ht="22.8" customHeight="1" thickBot="1" x14ac:dyDescent="0.35">
      <c r="A22" s="56">
        <v>10</v>
      </c>
      <c r="B22" s="65" t="s">
        <v>76</v>
      </c>
      <c r="C22" s="71" t="s">
        <v>73</v>
      </c>
      <c r="D22" s="77" t="s">
        <v>26</v>
      </c>
      <c r="E22" s="81">
        <v>5</v>
      </c>
      <c r="F22" s="82">
        <v>2</v>
      </c>
      <c r="G22" s="57">
        <v>1</v>
      </c>
      <c r="H22" s="57"/>
      <c r="I22" s="57"/>
      <c r="J22" s="57"/>
      <c r="K22" s="18">
        <f t="shared" si="2"/>
        <v>42</v>
      </c>
      <c r="L22" s="18">
        <f t="shared" si="3"/>
        <v>83</v>
      </c>
      <c r="M22" s="140" t="s">
        <v>24</v>
      </c>
      <c r="N22" s="141"/>
      <c r="Q22" s="87"/>
      <c r="R22" s="12"/>
      <c r="S22" s="87"/>
      <c r="T22" s="87"/>
      <c r="U22" s="87"/>
    </row>
    <row r="23" spans="1:21" ht="25.8" customHeight="1" thickBot="1" x14ac:dyDescent="0.35">
      <c r="A23" s="56">
        <v>11</v>
      </c>
      <c r="B23" s="65" t="s">
        <v>77</v>
      </c>
      <c r="C23" s="71" t="s">
        <v>33</v>
      </c>
      <c r="D23" s="77" t="s">
        <v>26</v>
      </c>
      <c r="E23" s="81">
        <v>5</v>
      </c>
      <c r="F23" s="82">
        <v>2</v>
      </c>
      <c r="G23" s="57">
        <v>1</v>
      </c>
      <c r="H23" s="57"/>
      <c r="I23" s="57"/>
      <c r="J23" s="57"/>
      <c r="K23" s="18">
        <f t="shared" si="2"/>
        <v>42</v>
      </c>
      <c r="L23" s="18">
        <f t="shared" si="3"/>
        <v>83</v>
      </c>
      <c r="M23" s="140" t="s">
        <v>24</v>
      </c>
      <c r="N23" s="141"/>
      <c r="Q23" s="87"/>
      <c r="R23" s="12"/>
      <c r="S23" s="88"/>
      <c r="T23" s="88"/>
      <c r="U23" s="88"/>
    </row>
    <row r="24" spans="1:21" ht="15.75" customHeight="1" thickBot="1" x14ac:dyDescent="0.3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Q24" s="28"/>
      <c r="R24" s="12"/>
      <c r="S24" s="27"/>
      <c r="T24" s="27"/>
      <c r="U24" s="27"/>
    </row>
    <row r="25" spans="1:21" ht="15.75" customHeight="1" x14ac:dyDescent="0.3">
      <c r="B25" s="154" t="s">
        <v>34</v>
      </c>
      <c r="C25" s="40" t="s">
        <v>35</v>
      </c>
      <c r="D25" s="157">
        <f>SUM(F9:J13)</f>
        <v>12</v>
      </c>
      <c r="E25" s="158"/>
      <c r="F25" s="158"/>
      <c r="G25" s="158"/>
      <c r="H25" s="158"/>
      <c r="I25" s="158"/>
      <c r="J25" s="158"/>
      <c r="K25" s="158"/>
      <c r="L25" s="158"/>
      <c r="M25" s="158"/>
      <c r="N25" s="159"/>
      <c r="Q25" s="28"/>
      <c r="R25" s="12"/>
      <c r="S25" s="27"/>
      <c r="T25" s="27"/>
      <c r="U25" s="27"/>
    </row>
    <row r="26" spans="1:21" ht="15.75" customHeight="1" x14ac:dyDescent="0.3">
      <c r="B26" s="155"/>
      <c r="C26" s="41" t="s">
        <v>36</v>
      </c>
      <c r="D26" s="160">
        <f>SUM(F15:J16)</f>
        <v>2</v>
      </c>
      <c r="E26" s="161"/>
      <c r="F26" s="161"/>
      <c r="G26" s="161"/>
      <c r="H26" s="161"/>
      <c r="I26" s="161"/>
      <c r="J26" s="161"/>
      <c r="K26" s="161"/>
      <c r="L26" s="161"/>
      <c r="M26" s="161"/>
      <c r="N26" s="162"/>
      <c r="Q26" s="28"/>
      <c r="R26" s="12"/>
      <c r="S26" s="27"/>
      <c r="T26" s="27"/>
      <c r="U26" s="27"/>
    </row>
    <row r="27" spans="1:21" ht="15.75" customHeight="1" thickBot="1" x14ac:dyDescent="0.35">
      <c r="B27" s="156"/>
      <c r="C27" s="42" t="s">
        <v>37</v>
      </c>
      <c r="D27" s="152">
        <f>SUM(F20:J23)</f>
        <v>10</v>
      </c>
      <c r="E27" s="139"/>
      <c r="F27" s="139"/>
      <c r="G27" s="139"/>
      <c r="H27" s="139"/>
      <c r="I27" s="139"/>
      <c r="J27" s="139"/>
      <c r="K27" s="139"/>
      <c r="L27" s="139"/>
      <c r="M27" s="139"/>
      <c r="N27" s="163"/>
      <c r="Q27" s="28"/>
      <c r="R27" s="12"/>
      <c r="S27" s="27"/>
      <c r="T27" s="27"/>
      <c r="U27" s="27"/>
    </row>
    <row r="28" spans="1:21" s="32" customFormat="1" ht="15.75" customHeight="1" x14ac:dyDescent="0.2">
      <c r="A28" s="29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Q28" s="36"/>
      <c r="R28" s="37"/>
      <c r="S28" s="38"/>
      <c r="T28" s="38"/>
      <c r="U28" s="38"/>
    </row>
    <row r="29" spans="1:21" ht="18" customHeight="1" x14ac:dyDescent="0.3">
      <c r="B29" s="4" t="s">
        <v>38</v>
      </c>
      <c r="C29" s="9"/>
      <c r="D29" s="1"/>
      <c r="E29" s="110" t="s">
        <v>39</v>
      </c>
      <c r="F29" s="110"/>
      <c r="G29" s="4"/>
      <c r="H29" s="1"/>
      <c r="I29" s="1"/>
      <c r="J29" s="1"/>
      <c r="K29" s="137" t="s">
        <v>40</v>
      </c>
      <c r="L29" s="137"/>
      <c r="M29" s="137"/>
      <c r="N29" s="137"/>
      <c r="Q29" s="13"/>
      <c r="R29" s="12"/>
      <c r="S29" s="135"/>
      <c r="T29" s="135"/>
      <c r="U29" s="135"/>
    </row>
    <row r="30" spans="1:21" ht="15" customHeight="1" x14ac:dyDescent="0.3">
      <c r="B30" s="108" t="s">
        <v>41</v>
      </c>
      <c r="C30" s="108"/>
      <c r="D30" s="142" t="s">
        <v>78</v>
      </c>
      <c r="E30" s="142"/>
      <c r="F30" s="142"/>
      <c r="G30" s="142"/>
      <c r="H30" s="142"/>
      <c r="I30" s="142"/>
      <c r="J30" s="84"/>
      <c r="K30" s="153" t="s">
        <v>79</v>
      </c>
      <c r="L30" s="153"/>
      <c r="M30" s="153"/>
      <c r="N30" s="153"/>
      <c r="Q30" s="13"/>
      <c r="R30" s="12"/>
      <c r="S30" s="13"/>
      <c r="T30" s="13"/>
      <c r="U30" s="13"/>
    </row>
    <row r="31" spans="1:21" ht="15" customHeight="1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Q31" s="11"/>
      <c r="R31" s="12"/>
      <c r="S31" s="13"/>
      <c r="T31" s="13"/>
      <c r="U31" s="13"/>
    </row>
    <row r="32" spans="1:21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Q32" s="11"/>
      <c r="R32" s="12"/>
      <c r="S32" s="13"/>
      <c r="T32" s="13"/>
      <c r="U32" s="13"/>
    </row>
    <row r="33" spans="1:13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" customHeight="1" x14ac:dyDescent="0.3">
      <c r="B38" s="1"/>
      <c r="C38" s="1"/>
      <c r="H38" s="4"/>
      <c r="I38" s="4"/>
      <c r="J38" s="4"/>
      <c r="K38" s="1"/>
      <c r="L38" s="1"/>
      <c r="M38" s="1"/>
    </row>
    <row r="39" spans="1:13" ht="15" customHeight="1" x14ac:dyDescent="0.3">
      <c r="B39" s="1"/>
      <c r="C39" s="1"/>
      <c r="H39" s="4"/>
      <c r="I39" s="4"/>
      <c r="J39" s="4"/>
      <c r="K39" s="1"/>
      <c r="L39" s="1"/>
      <c r="M39" s="1"/>
    </row>
    <row r="40" spans="1:13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3">
      <c r="A48" s="143" t="s">
        <v>47</v>
      </c>
      <c r="B48" s="143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</row>
    <row r="49" spans="1:13" x14ac:dyDescent="0.3">
      <c r="A49" s="144" t="s">
        <v>42</v>
      </c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</row>
    <row r="50" spans="1:13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" customHeight="1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" customHeight="1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3">
      <c r="B53" s="1"/>
      <c r="C53" s="1"/>
      <c r="D53" s="4"/>
      <c r="E53" s="4"/>
      <c r="F53" s="4"/>
      <c r="G53" s="4"/>
      <c r="H53" s="1"/>
      <c r="I53" s="1"/>
      <c r="J53" s="1"/>
      <c r="K53" s="1"/>
      <c r="L53" s="1"/>
      <c r="M53" s="1"/>
    </row>
    <row r="54" spans="1:13" x14ac:dyDescent="0.3">
      <c r="B54" s="1"/>
      <c r="C54" s="1"/>
      <c r="D54" s="4"/>
      <c r="E54" s="4"/>
      <c r="F54" s="4"/>
      <c r="G54" s="4"/>
      <c r="H54" s="1"/>
      <c r="I54" s="1"/>
      <c r="J54" s="1"/>
      <c r="K54" s="1"/>
      <c r="L54" s="1"/>
      <c r="M54" s="1"/>
    </row>
    <row r="55" spans="1:13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3">
      <c r="B56" s="1"/>
      <c r="C56" s="1"/>
      <c r="D56" s="1"/>
      <c r="E56" s="110"/>
      <c r="F56" s="110"/>
      <c r="G56" s="110"/>
      <c r="H56" s="1"/>
      <c r="I56" s="1"/>
      <c r="J56" s="1"/>
      <c r="K56" s="1"/>
      <c r="L56" s="1"/>
      <c r="M56" s="1"/>
    </row>
    <row r="57" spans="1:13" x14ac:dyDescent="0.3">
      <c r="B57" s="1"/>
      <c r="C57" s="1"/>
      <c r="D57" s="1"/>
      <c r="E57" s="110"/>
      <c r="F57" s="110"/>
      <c r="G57" s="110"/>
      <c r="H57" s="1"/>
      <c r="I57" s="1"/>
      <c r="J57" s="1"/>
      <c r="K57" s="1"/>
      <c r="L57" s="1"/>
      <c r="M57" s="1"/>
    </row>
    <row r="58" spans="1:13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</sheetData>
  <sheetProtection formatCells="0" formatRows="0" insertRows="0" insertHyperlinks="0" deleteRows="0" sort="0" autoFilter="0" pivotTables="0"/>
  <protectedRanges>
    <protectedRange sqref="C3:G4 D2 L1:M2 K30 D30 M21 F9:F12 A9:E13 G9:XFD13 A15:XFD16 A20:J23 O20:XFD23 M20:N20 M22 M23:N23" name="Editabil"/>
  </protectedRanges>
  <mergeCells count="57">
    <mergeCell ref="A17:C18"/>
    <mergeCell ref="B30:C30"/>
    <mergeCell ref="E17:E18"/>
    <mergeCell ref="K17:K18"/>
    <mergeCell ref="M23:N23"/>
    <mergeCell ref="K30:N30"/>
    <mergeCell ref="B25:B27"/>
    <mergeCell ref="D25:N25"/>
    <mergeCell ref="D26:N26"/>
    <mergeCell ref="D27:N27"/>
    <mergeCell ref="A19:N19"/>
    <mergeCell ref="M20:N20"/>
    <mergeCell ref="E57:G57"/>
    <mergeCell ref="E29:F29"/>
    <mergeCell ref="D30:I30"/>
    <mergeCell ref="E56:G56"/>
    <mergeCell ref="A48:M48"/>
    <mergeCell ref="A49:M49"/>
    <mergeCell ref="M11:N11"/>
    <mergeCell ref="S29:U29"/>
    <mergeCell ref="M15:N16"/>
    <mergeCell ref="K29:N29"/>
    <mergeCell ref="L17:L18"/>
    <mergeCell ref="M21:N21"/>
    <mergeCell ref="M22:N22"/>
    <mergeCell ref="M6:N7"/>
    <mergeCell ref="M9:N9"/>
    <mergeCell ref="E15:E16"/>
    <mergeCell ref="C3:G3"/>
    <mergeCell ref="L3:M3"/>
    <mergeCell ref="A14:N14"/>
    <mergeCell ref="D15:D16"/>
    <mergeCell ref="F15:F16"/>
    <mergeCell ref="G15:G16"/>
    <mergeCell ref="L15:L16"/>
    <mergeCell ref="H15:H16"/>
    <mergeCell ref="I15:I16"/>
    <mergeCell ref="K15:K16"/>
    <mergeCell ref="F6:J6"/>
    <mergeCell ref="J15:J16"/>
    <mergeCell ref="M10:N10"/>
    <mergeCell ref="M12:N12"/>
    <mergeCell ref="M13:N13"/>
    <mergeCell ref="L1:M1"/>
    <mergeCell ref="B2:C2"/>
    <mergeCell ref="D1:H1"/>
    <mergeCell ref="D2:H2"/>
    <mergeCell ref="A8:N8"/>
    <mergeCell ref="C4:G4"/>
    <mergeCell ref="B6:B7"/>
    <mergeCell ref="C6:C7"/>
    <mergeCell ref="D6:D7"/>
    <mergeCell ref="E6:E7"/>
    <mergeCell ref="A6:A7"/>
    <mergeCell ref="L2:M2"/>
    <mergeCell ref="L4:M4"/>
    <mergeCell ref="K6:L6"/>
  </mergeCells>
  <phoneticPr fontId="13" type="noConversion"/>
  <conditionalFormatting sqref="D1:D15 D17:D46">
    <cfRule type="cellIs" dxfId="11" priority="4" stopIfTrue="1" operator="equal">
      <formula>"DS"</formula>
    </cfRule>
    <cfRule type="cellIs" dxfId="10" priority="8" operator="equal">
      <formula>"DA"</formula>
    </cfRule>
    <cfRule type="cellIs" dxfId="9" priority="10" operator="equal">
      <formula>"DC"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89" fitToWidth="0" orientation="landscape" horizontalDpi="300" verticalDpi="300" r:id="rId1"/>
  <rowBreaks count="1" manualBreakCount="1">
    <brk id="31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1"/>
  <sheetViews>
    <sheetView zoomScale="80" zoomScaleNormal="80" zoomScaleSheetLayoutView="70" workbookViewId="0">
      <selection activeCell="L1" sqref="L1:M1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10" width="5.5546875" customWidth="1"/>
    <col min="11" max="11" width="16" customWidth="1"/>
    <col min="13" max="14" width="4.6640625" style="6" customWidth="1"/>
    <col min="21" max="21" width="10.109375" customWidth="1"/>
  </cols>
  <sheetData>
    <row r="1" spans="1:21" ht="57" customHeight="1" x14ac:dyDescent="0.35">
      <c r="B1" s="3"/>
      <c r="C1" s="4"/>
      <c r="D1" s="109" t="s">
        <v>0</v>
      </c>
      <c r="E1" s="109"/>
      <c r="F1" s="109"/>
      <c r="G1" s="109"/>
      <c r="H1" s="109"/>
      <c r="I1" s="2"/>
      <c r="J1" s="2"/>
      <c r="K1" s="5"/>
      <c r="L1" s="107"/>
      <c r="M1" s="107"/>
      <c r="Q1" s="86"/>
      <c r="R1" s="86"/>
      <c r="S1" s="86"/>
      <c r="T1" s="86"/>
      <c r="U1" s="86"/>
    </row>
    <row r="2" spans="1:21" ht="15" customHeight="1" x14ac:dyDescent="0.3">
      <c r="B2" s="108"/>
      <c r="C2" s="108"/>
      <c r="D2" s="110" t="str">
        <f>Sem_I!D2</f>
        <v>2024 - 2026</v>
      </c>
      <c r="E2" s="110"/>
      <c r="F2" s="110"/>
      <c r="G2" s="110"/>
      <c r="H2" s="110"/>
      <c r="K2" s="8" t="str">
        <f>Sem_I!K2</f>
        <v>Anul universitar:</v>
      </c>
      <c r="L2" s="108" t="str">
        <f>Sem_I!L2</f>
        <v>2024 - 2025</v>
      </c>
      <c r="M2" s="108"/>
      <c r="Q2" s="87"/>
      <c r="R2" s="87"/>
      <c r="S2" s="87"/>
      <c r="T2" s="87"/>
      <c r="U2" s="87"/>
    </row>
    <row r="3" spans="1:21" x14ac:dyDescent="0.3">
      <c r="B3" s="7" t="s">
        <v>2</v>
      </c>
      <c r="C3" s="108" t="str">
        <f>Sem_I!C3</f>
        <v>Ştiinţa sportului şi educaţiei fizice</v>
      </c>
      <c r="D3" s="108"/>
      <c r="E3" s="108"/>
      <c r="F3" s="108"/>
      <c r="G3" s="108"/>
      <c r="K3" s="8" t="str">
        <f>Sem_I!K3</f>
        <v>Anul de studii:</v>
      </c>
      <c r="L3" s="108" t="str">
        <f>Sem_I!L3</f>
        <v>I</v>
      </c>
      <c r="M3" s="108"/>
      <c r="Q3" s="87"/>
      <c r="R3" s="87"/>
      <c r="S3" s="87"/>
      <c r="T3" s="87"/>
      <c r="U3" s="87"/>
    </row>
    <row r="4" spans="1:21" x14ac:dyDescent="0.3">
      <c r="B4" s="7" t="s">
        <v>5</v>
      </c>
      <c r="C4" s="108" t="str">
        <f>Sem_I!C4</f>
        <v>Organizare și conducere în sport</v>
      </c>
      <c r="D4" s="108"/>
      <c r="E4" s="108"/>
      <c r="F4" s="108"/>
      <c r="G4" s="108"/>
      <c r="K4" s="8" t="str">
        <f>Sem_I!K4</f>
        <v>Semestrul:</v>
      </c>
      <c r="L4" s="108" t="s">
        <v>43</v>
      </c>
      <c r="M4" s="108"/>
      <c r="Q4" s="87"/>
      <c r="R4" s="87"/>
      <c r="S4" s="87"/>
      <c r="T4" s="87"/>
      <c r="U4" s="87"/>
    </row>
    <row r="5" spans="1:21" s="32" customFormat="1" ht="12" customHeight="1" thickBot="1" x14ac:dyDescent="0.25">
      <c r="A5" s="29"/>
      <c r="B5" s="30"/>
      <c r="C5" s="31"/>
      <c r="D5" s="31"/>
      <c r="E5" s="31"/>
      <c r="F5" s="31"/>
      <c r="G5" s="31"/>
      <c r="K5" s="33"/>
      <c r="L5" s="34"/>
      <c r="M5" s="31"/>
      <c r="N5" s="29"/>
      <c r="Q5" s="87"/>
      <c r="R5" s="87"/>
      <c r="S5" s="87"/>
      <c r="T5" s="87"/>
      <c r="U5" s="87"/>
    </row>
    <row r="6" spans="1:21" s="1" customFormat="1" ht="20.100000000000001" customHeight="1" x14ac:dyDescent="0.3">
      <c r="A6" s="118" t="s">
        <v>7</v>
      </c>
      <c r="B6" s="114" t="s">
        <v>8</v>
      </c>
      <c r="C6" s="114" t="s">
        <v>9</v>
      </c>
      <c r="D6" s="114" t="s">
        <v>10</v>
      </c>
      <c r="E6" s="116" t="s">
        <v>11</v>
      </c>
      <c r="F6" s="132" t="s">
        <v>12</v>
      </c>
      <c r="G6" s="133"/>
      <c r="H6" s="133"/>
      <c r="I6" s="133"/>
      <c r="J6" s="134"/>
      <c r="K6" s="114" t="s">
        <v>13</v>
      </c>
      <c r="L6" s="114"/>
      <c r="M6" s="114" t="s">
        <v>14</v>
      </c>
      <c r="N6" s="120"/>
      <c r="Q6" s="87"/>
      <c r="R6" s="87"/>
      <c r="S6" s="87"/>
      <c r="T6" s="87"/>
      <c r="U6" s="87"/>
    </row>
    <row r="7" spans="1:21" x14ac:dyDescent="0.3">
      <c r="A7" s="185"/>
      <c r="B7" s="179"/>
      <c r="C7" s="179"/>
      <c r="D7" s="179"/>
      <c r="E7" s="180"/>
      <c r="F7" s="39" t="s">
        <v>15</v>
      </c>
      <c r="G7" s="39" t="s">
        <v>16</v>
      </c>
      <c r="H7" s="39" t="s">
        <v>17</v>
      </c>
      <c r="I7" s="39" t="s">
        <v>18</v>
      </c>
      <c r="J7" s="39" t="s">
        <v>19</v>
      </c>
      <c r="K7" s="39" t="s">
        <v>20</v>
      </c>
      <c r="L7" s="39" t="s">
        <v>21</v>
      </c>
      <c r="M7" s="179"/>
      <c r="N7" s="181"/>
      <c r="Q7" s="87"/>
      <c r="R7" s="87"/>
      <c r="S7" s="87"/>
      <c r="T7" s="87"/>
      <c r="U7" s="87"/>
    </row>
    <row r="8" spans="1:21" ht="15" thickBot="1" x14ac:dyDescent="0.35">
      <c r="A8" s="182" t="s">
        <v>22</v>
      </c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4"/>
      <c r="Q8" s="87"/>
      <c r="R8" s="87"/>
      <c r="S8" s="87"/>
      <c r="T8" s="87"/>
      <c r="U8" s="87"/>
    </row>
    <row r="9" spans="1:21" ht="15" customHeight="1" thickBot="1" x14ac:dyDescent="0.35">
      <c r="A9" s="45">
        <v>1</v>
      </c>
      <c r="B9" s="20" t="s">
        <v>83</v>
      </c>
      <c r="C9" s="66" t="s">
        <v>80</v>
      </c>
      <c r="D9" s="24" t="s">
        <v>27</v>
      </c>
      <c r="E9" s="74">
        <v>5</v>
      </c>
      <c r="F9" s="73">
        <v>1</v>
      </c>
      <c r="G9" s="20">
        <v>2</v>
      </c>
      <c r="H9" s="20"/>
      <c r="I9" s="20"/>
      <c r="J9" s="20"/>
      <c r="K9" s="20">
        <f>SUM(F9:J9)*14</f>
        <v>42</v>
      </c>
      <c r="L9" s="20">
        <f>E9*25-K9</f>
        <v>83</v>
      </c>
      <c r="M9" s="105" t="s">
        <v>15</v>
      </c>
      <c r="N9" s="106"/>
      <c r="Q9" s="87"/>
      <c r="R9" s="87"/>
      <c r="S9" s="87"/>
      <c r="T9" s="87"/>
      <c r="U9" s="87"/>
    </row>
    <row r="10" spans="1:21" x14ac:dyDescent="0.3">
      <c r="A10" s="43">
        <v>2</v>
      </c>
      <c r="B10" s="21" t="s">
        <v>84</v>
      </c>
      <c r="C10" s="67" t="s">
        <v>81</v>
      </c>
      <c r="D10" s="24" t="s">
        <v>27</v>
      </c>
      <c r="E10" s="75">
        <v>5</v>
      </c>
      <c r="F10" s="76">
        <v>1</v>
      </c>
      <c r="G10" s="21">
        <v>1</v>
      </c>
      <c r="H10" s="21"/>
      <c r="I10" s="21"/>
      <c r="J10" s="21"/>
      <c r="K10" s="21">
        <f>SUM(F10:J10)*14</f>
        <v>28</v>
      </c>
      <c r="L10" s="21">
        <f>E10*25-K10</f>
        <v>97</v>
      </c>
      <c r="M10" s="186" t="s">
        <v>15</v>
      </c>
      <c r="N10" s="187"/>
      <c r="Q10" s="87"/>
      <c r="R10" s="87"/>
      <c r="S10" s="87"/>
      <c r="T10" s="87"/>
      <c r="U10" s="87"/>
    </row>
    <row r="11" spans="1:21" ht="15" thickBot="1" x14ac:dyDescent="0.35">
      <c r="A11" s="43">
        <v>3</v>
      </c>
      <c r="B11" s="21" t="s">
        <v>85</v>
      </c>
      <c r="C11" s="67" t="s">
        <v>82</v>
      </c>
      <c r="D11" s="22" t="s">
        <v>27</v>
      </c>
      <c r="E11" s="75">
        <v>6</v>
      </c>
      <c r="F11" s="76">
        <v>1</v>
      </c>
      <c r="G11" s="21">
        <v>1</v>
      </c>
      <c r="H11" s="21"/>
      <c r="I11" s="21"/>
      <c r="J11" s="21"/>
      <c r="K11" s="21">
        <f>SUM(F11:J11)*14</f>
        <v>28</v>
      </c>
      <c r="L11" s="21">
        <f>E11*25-K11</f>
        <v>122</v>
      </c>
      <c r="M11" s="186" t="s">
        <v>24</v>
      </c>
      <c r="N11" s="187"/>
      <c r="Q11" s="87"/>
      <c r="R11" s="87"/>
      <c r="S11" s="87"/>
      <c r="T11" s="87"/>
      <c r="U11" s="87"/>
    </row>
    <row r="12" spans="1:21" ht="14.4" customHeight="1" thickBot="1" x14ac:dyDescent="0.35">
      <c r="A12" s="124" t="s">
        <v>48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6"/>
      <c r="Q12" s="87"/>
      <c r="R12" s="87"/>
      <c r="S12" s="87"/>
      <c r="T12" s="87"/>
      <c r="U12" s="87"/>
    </row>
    <row r="13" spans="1:21" ht="27.6" customHeight="1" x14ac:dyDescent="0.3">
      <c r="A13" s="45">
        <v>4</v>
      </c>
      <c r="B13" s="129" t="s">
        <v>92</v>
      </c>
      <c r="C13" s="72" t="s">
        <v>86</v>
      </c>
      <c r="D13" s="167" t="s">
        <v>23</v>
      </c>
      <c r="E13" s="175">
        <v>6</v>
      </c>
      <c r="F13" s="177">
        <v>1</v>
      </c>
      <c r="G13" s="105">
        <v>2</v>
      </c>
      <c r="H13" s="105"/>
      <c r="I13" s="105"/>
      <c r="J13" s="129"/>
      <c r="K13" s="105">
        <f>SUM(F13:J13)*14</f>
        <v>42</v>
      </c>
      <c r="L13" s="105">
        <f>E13*25-K13</f>
        <v>108</v>
      </c>
      <c r="M13" s="105" t="s">
        <v>24</v>
      </c>
      <c r="N13" s="106"/>
      <c r="Q13" s="87"/>
      <c r="R13" s="87"/>
      <c r="S13" s="87"/>
      <c r="T13" s="87"/>
      <c r="U13" s="87"/>
    </row>
    <row r="14" spans="1:21" ht="20.399999999999999" customHeight="1" thickBot="1" x14ac:dyDescent="0.35">
      <c r="A14" s="44">
        <v>5</v>
      </c>
      <c r="B14" s="130"/>
      <c r="C14" s="78" t="s">
        <v>87</v>
      </c>
      <c r="D14" s="168"/>
      <c r="E14" s="176"/>
      <c r="F14" s="178"/>
      <c r="G14" s="131"/>
      <c r="H14" s="131"/>
      <c r="I14" s="131"/>
      <c r="J14" s="130"/>
      <c r="K14" s="131"/>
      <c r="L14" s="131"/>
      <c r="M14" s="131"/>
      <c r="N14" s="136"/>
      <c r="Q14" s="87"/>
      <c r="R14" s="87"/>
      <c r="S14" s="87"/>
      <c r="T14" s="87"/>
      <c r="U14" s="87"/>
    </row>
    <row r="15" spans="1:21" ht="29.4" customHeight="1" x14ac:dyDescent="0.3">
      <c r="A15" s="98">
        <v>6</v>
      </c>
      <c r="B15" s="96" t="s">
        <v>93</v>
      </c>
      <c r="C15" s="100" t="s">
        <v>88</v>
      </c>
      <c r="D15" s="167" t="s">
        <v>23</v>
      </c>
      <c r="E15" s="101">
        <v>4</v>
      </c>
      <c r="F15" s="102">
        <v>1</v>
      </c>
      <c r="G15" s="96">
        <v>1</v>
      </c>
      <c r="H15" s="96"/>
      <c r="I15" s="96"/>
      <c r="J15" s="96"/>
      <c r="K15" s="105">
        <f>SUM(F15:J15)*14</f>
        <v>28</v>
      </c>
      <c r="L15" s="105">
        <f>E15*25-K15</f>
        <v>72</v>
      </c>
      <c r="M15" s="105" t="s">
        <v>24</v>
      </c>
      <c r="N15" s="106"/>
      <c r="Q15" s="87"/>
      <c r="R15" s="87"/>
      <c r="S15" s="87"/>
      <c r="T15" s="87"/>
      <c r="U15" s="87"/>
    </row>
    <row r="16" spans="1:21" ht="15" customHeight="1" thickBot="1" x14ac:dyDescent="0.35">
      <c r="A16" s="98">
        <v>7</v>
      </c>
      <c r="B16" s="99"/>
      <c r="C16" s="100" t="s">
        <v>89</v>
      </c>
      <c r="D16" s="168"/>
      <c r="E16" s="101"/>
      <c r="F16" s="102"/>
      <c r="G16" s="96"/>
      <c r="H16" s="96"/>
      <c r="I16" s="96"/>
      <c r="J16" s="96"/>
      <c r="K16" s="131"/>
      <c r="L16" s="131"/>
      <c r="M16" s="131"/>
      <c r="N16" s="136"/>
      <c r="Q16" s="87"/>
      <c r="R16" s="87"/>
      <c r="S16" s="87"/>
      <c r="T16" s="87"/>
      <c r="U16" s="87"/>
    </row>
    <row r="17" spans="1:21" ht="15" customHeight="1" x14ac:dyDescent="0.3">
      <c r="A17" s="45">
        <v>8</v>
      </c>
      <c r="B17" s="129" t="s">
        <v>94</v>
      </c>
      <c r="C17" s="72" t="s">
        <v>90</v>
      </c>
      <c r="D17" s="167" t="s">
        <v>23</v>
      </c>
      <c r="E17" s="175">
        <v>4</v>
      </c>
      <c r="F17" s="177">
        <v>1</v>
      </c>
      <c r="G17" s="105">
        <v>1</v>
      </c>
      <c r="H17" s="105"/>
      <c r="I17" s="105"/>
      <c r="J17" s="129"/>
      <c r="K17" s="105">
        <f>SUM(F17:J17)*14</f>
        <v>28</v>
      </c>
      <c r="L17" s="105">
        <f>E17*25-K17</f>
        <v>72</v>
      </c>
      <c r="M17" s="105" t="s">
        <v>24</v>
      </c>
      <c r="N17" s="106"/>
      <c r="Q17" s="87"/>
      <c r="R17" s="87"/>
      <c r="S17" s="87"/>
      <c r="T17" s="87"/>
      <c r="U17" s="87"/>
    </row>
    <row r="18" spans="1:21" ht="15" customHeight="1" thickBot="1" x14ac:dyDescent="0.35">
      <c r="A18" s="44">
        <v>9</v>
      </c>
      <c r="B18" s="130"/>
      <c r="C18" s="78" t="s">
        <v>91</v>
      </c>
      <c r="D18" s="168"/>
      <c r="E18" s="176"/>
      <c r="F18" s="178"/>
      <c r="G18" s="131"/>
      <c r="H18" s="131"/>
      <c r="I18" s="131"/>
      <c r="J18" s="130"/>
      <c r="K18" s="131"/>
      <c r="L18" s="131"/>
      <c r="M18" s="131"/>
      <c r="N18" s="136"/>
      <c r="Q18" s="87"/>
      <c r="R18" s="87"/>
      <c r="S18" s="87"/>
      <c r="T18" s="87"/>
      <c r="U18" s="87"/>
    </row>
    <row r="19" spans="1:21" ht="14.4" customHeight="1" x14ac:dyDescent="0.3">
      <c r="A19" s="145" t="s">
        <v>28</v>
      </c>
      <c r="B19" s="146"/>
      <c r="C19" s="147"/>
      <c r="D19" s="15" t="s">
        <v>29</v>
      </c>
      <c r="E19" s="151">
        <f>SUM(E9:E18)</f>
        <v>30</v>
      </c>
      <c r="F19" s="58">
        <f>SUM(F9:F18)</f>
        <v>6</v>
      </c>
      <c r="G19" s="58">
        <f>SUM(G9:G18)</f>
        <v>8</v>
      </c>
      <c r="H19" s="58">
        <f>SUM(H9:H18)</f>
        <v>0</v>
      </c>
      <c r="I19" s="58">
        <f>SUM(I9:I18)</f>
        <v>0</v>
      </c>
      <c r="J19" s="58"/>
      <c r="K19" s="138">
        <f>SUM(K9:K18)</f>
        <v>196</v>
      </c>
      <c r="L19" s="138">
        <f>SUM(L9:L18)</f>
        <v>554</v>
      </c>
      <c r="M19" s="58" t="s">
        <v>30</v>
      </c>
      <c r="N19" s="59" t="s">
        <v>31</v>
      </c>
      <c r="Q19" s="87"/>
      <c r="R19" s="87"/>
      <c r="S19" s="87"/>
      <c r="T19" s="87"/>
      <c r="U19" s="87"/>
    </row>
    <row r="20" spans="1:21" ht="15" thickBot="1" x14ac:dyDescent="0.35">
      <c r="A20" s="148"/>
      <c r="B20" s="149"/>
      <c r="C20" s="150"/>
      <c r="D20" s="16" t="s">
        <v>32</v>
      </c>
      <c r="E20" s="152"/>
      <c r="F20" s="17">
        <f>COUNT(F9:F18)</f>
        <v>6</v>
      </c>
      <c r="G20" s="17">
        <f>COUNT(G9:G18)</f>
        <v>6</v>
      </c>
      <c r="H20" s="17">
        <f>COUNT(H9:H18)</f>
        <v>0</v>
      </c>
      <c r="I20" s="17">
        <f>COUNT(I9:I18)</f>
        <v>0</v>
      </c>
      <c r="J20" s="17"/>
      <c r="K20" s="139"/>
      <c r="L20" s="139"/>
      <c r="M20" s="18">
        <f>COUNTIF(M1:M19,"=E")</f>
        <v>4</v>
      </c>
      <c r="N20" s="19">
        <f>COUNTIF(M1:M19,"=V")</f>
        <v>0</v>
      </c>
      <c r="Q20" s="87"/>
      <c r="R20" s="87"/>
      <c r="S20" s="87"/>
      <c r="T20" s="87"/>
      <c r="U20" s="87"/>
    </row>
    <row r="21" spans="1:21" ht="15" customHeight="1" thickBot="1" x14ac:dyDescent="0.35">
      <c r="A21" s="164" t="s">
        <v>49</v>
      </c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6"/>
      <c r="Q21" s="87"/>
      <c r="R21" s="12"/>
      <c r="S21" s="87"/>
      <c r="T21" s="87"/>
      <c r="U21" s="87"/>
    </row>
    <row r="22" spans="1:21" ht="15" customHeight="1" x14ac:dyDescent="0.3">
      <c r="A22" s="45">
        <v>10</v>
      </c>
      <c r="B22" s="47" t="s">
        <v>95</v>
      </c>
      <c r="C22" s="66" t="s">
        <v>98</v>
      </c>
      <c r="D22" s="24" t="s">
        <v>26</v>
      </c>
      <c r="E22" s="24">
        <v>4</v>
      </c>
      <c r="F22" s="25">
        <v>1</v>
      </c>
      <c r="G22" s="20"/>
      <c r="H22" s="20"/>
      <c r="I22" s="20"/>
      <c r="J22" s="20"/>
      <c r="K22" s="21">
        <f t="shared" ref="K22:K24" si="0">SUM(F22:J22)*14</f>
        <v>14</v>
      </c>
      <c r="L22" s="21">
        <f t="shared" ref="L22:L24" si="1">E22*25-K22</f>
        <v>86</v>
      </c>
      <c r="M22" s="105" t="s">
        <v>25</v>
      </c>
      <c r="N22" s="106"/>
      <c r="Q22" s="87"/>
      <c r="R22" s="12"/>
      <c r="S22" s="87"/>
      <c r="T22" s="87"/>
      <c r="U22" s="87"/>
    </row>
    <row r="23" spans="1:21" ht="15" customHeight="1" x14ac:dyDescent="0.3">
      <c r="A23" s="70">
        <v>11</v>
      </c>
      <c r="B23" s="65" t="s">
        <v>96</v>
      </c>
      <c r="C23" s="71" t="s">
        <v>99</v>
      </c>
      <c r="D23" s="81" t="s">
        <v>26</v>
      </c>
      <c r="E23" s="81">
        <v>4</v>
      </c>
      <c r="F23" s="82">
        <v>1</v>
      </c>
      <c r="G23" s="57"/>
      <c r="H23" s="57"/>
      <c r="I23" s="57"/>
      <c r="J23" s="57"/>
      <c r="K23" s="21">
        <f t="shared" si="0"/>
        <v>14</v>
      </c>
      <c r="L23" s="21">
        <f t="shared" si="1"/>
        <v>86</v>
      </c>
      <c r="M23" s="140" t="s">
        <v>25</v>
      </c>
      <c r="N23" s="141"/>
      <c r="Q23" s="87"/>
      <c r="R23" s="12"/>
      <c r="S23" s="87"/>
      <c r="T23" s="87"/>
      <c r="U23" s="87"/>
    </row>
    <row r="24" spans="1:21" ht="36.6" customHeight="1" x14ac:dyDescent="0.3">
      <c r="A24" s="70">
        <v>12</v>
      </c>
      <c r="B24" s="65" t="s">
        <v>97</v>
      </c>
      <c r="C24" s="71" t="s">
        <v>100</v>
      </c>
      <c r="D24" s="81" t="s">
        <v>26</v>
      </c>
      <c r="E24" s="81">
        <v>5</v>
      </c>
      <c r="F24" s="82">
        <v>2</v>
      </c>
      <c r="G24" s="57">
        <v>1</v>
      </c>
      <c r="H24" s="57"/>
      <c r="I24" s="57"/>
      <c r="J24" s="57"/>
      <c r="K24" s="21">
        <f t="shared" si="0"/>
        <v>42</v>
      </c>
      <c r="L24" s="21">
        <f t="shared" si="1"/>
        <v>83</v>
      </c>
      <c r="M24" s="140" t="s">
        <v>24</v>
      </c>
      <c r="N24" s="141"/>
      <c r="Q24" s="87"/>
      <c r="R24" s="12"/>
      <c r="S24" s="88"/>
      <c r="T24" s="88"/>
      <c r="U24" s="88"/>
    </row>
    <row r="25" spans="1:21" ht="15.75" customHeight="1" thickBot="1" x14ac:dyDescent="0.3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Q25" s="28"/>
      <c r="R25" s="12"/>
      <c r="S25" s="27"/>
      <c r="T25" s="27"/>
      <c r="U25" s="27"/>
    </row>
    <row r="26" spans="1:21" ht="15.75" customHeight="1" x14ac:dyDescent="0.3">
      <c r="B26" s="154" t="s">
        <v>34</v>
      </c>
      <c r="C26" s="40" t="str">
        <f>Sem_I!C25</f>
        <v>Discipline Obligatorii:</v>
      </c>
      <c r="D26" s="154">
        <f>SUM(F9:J11)</f>
        <v>7</v>
      </c>
      <c r="E26" s="169"/>
      <c r="F26" s="169"/>
      <c r="G26" s="169"/>
      <c r="H26" s="169"/>
      <c r="I26" s="169"/>
      <c r="J26" s="169"/>
      <c r="K26" s="169"/>
      <c r="L26" s="169"/>
      <c r="M26" s="169"/>
      <c r="N26" s="170"/>
      <c r="Q26" s="28"/>
      <c r="R26" s="12"/>
      <c r="S26" s="27"/>
      <c r="T26" s="27"/>
      <c r="U26" s="27"/>
    </row>
    <row r="27" spans="1:21" ht="15.75" customHeight="1" x14ac:dyDescent="0.3">
      <c r="B27" s="155"/>
      <c r="C27" s="41" t="str">
        <f>Sem_I!C26</f>
        <v>Discipline Opționale:</v>
      </c>
      <c r="D27" s="155">
        <f>SUM(F13:J18)</f>
        <v>7</v>
      </c>
      <c r="E27" s="171"/>
      <c r="F27" s="171"/>
      <c r="G27" s="171"/>
      <c r="H27" s="171"/>
      <c r="I27" s="171"/>
      <c r="J27" s="171"/>
      <c r="K27" s="171"/>
      <c r="L27" s="171"/>
      <c r="M27" s="171"/>
      <c r="N27" s="172"/>
      <c r="Q27" s="28"/>
      <c r="R27" s="12"/>
      <c r="S27" s="27"/>
      <c r="T27" s="27"/>
      <c r="U27" s="27"/>
    </row>
    <row r="28" spans="1:21" ht="15.75" customHeight="1" thickBot="1" x14ac:dyDescent="0.35">
      <c r="B28" s="156"/>
      <c r="C28" s="42" t="str">
        <f>Sem_I!C27</f>
        <v>Discipline Facultative:</v>
      </c>
      <c r="D28" s="156">
        <f>SUM(F22:J24)</f>
        <v>5</v>
      </c>
      <c r="E28" s="173"/>
      <c r="F28" s="173"/>
      <c r="G28" s="173"/>
      <c r="H28" s="173"/>
      <c r="I28" s="173"/>
      <c r="J28" s="173"/>
      <c r="K28" s="173"/>
      <c r="L28" s="173"/>
      <c r="M28" s="173"/>
      <c r="N28" s="174"/>
      <c r="Q28" s="28"/>
      <c r="R28" s="12"/>
      <c r="S28" s="27"/>
      <c r="T28" s="27"/>
      <c r="U28" s="27"/>
    </row>
    <row r="29" spans="1:21" s="32" customFormat="1" ht="15.75" customHeight="1" x14ac:dyDescent="0.2">
      <c r="A29" s="29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Q29" s="36"/>
      <c r="R29" s="37"/>
      <c r="S29" s="38"/>
      <c r="T29" s="38"/>
      <c r="U29" s="38"/>
    </row>
    <row r="30" spans="1:21" ht="18" customHeight="1" x14ac:dyDescent="0.3">
      <c r="B30" s="4" t="s">
        <v>38</v>
      </c>
      <c r="C30" s="9"/>
      <c r="D30" s="1"/>
      <c r="E30" s="110" t="s">
        <v>39</v>
      </c>
      <c r="F30" s="110"/>
      <c r="G30" s="4"/>
      <c r="H30" s="1"/>
      <c r="I30" s="1"/>
      <c r="J30" s="1"/>
      <c r="K30" s="137" t="s">
        <v>40</v>
      </c>
      <c r="L30" s="137"/>
      <c r="M30" s="137"/>
      <c r="N30" s="137"/>
      <c r="Q30" s="13"/>
      <c r="R30" s="12"/>
      <c r="S30" s="135"/>
      <c r="T30" s="135"/>
      <c r="U30" s="135"/>
    </row>
    <row r="31" spans="1:21" ht="15" customHeight="1" x14ac:dyDescent="0.3">
      <c r="B31" s="108" t="str">
        <f>Sem_I!B30</f>
        <v>Mihnea-Cosmin COSTOIU</v>
      </c>
      <c r="C31" s="108"/>
      <c r="D31" s="142" t="str">
        <f>Sem_I!D30</f>
        <v>Julien Leonard FLEANCU</v>
      </c>
      <c r="E31" s="142"/>
      <c r="F31" s="142"/>
      <c r="G31" s="142"/>
      <c r="H31" s="142"/>
      <c r="I31" s="142"/>
      <c r="J31" s="84"/>
      <c r="K31" s="153" t="str">
        <f>Sem_I!K30</f>
        <v>Liviu Emanuel MIHĂILESCU</v>
      </c>
      <c r="L31" s="153"/>
      <c r="M31" s="153"/>
      <c r="N31" s="153"/>
      <c r="Q31" s="13"/>
      <c r="R31" s="12"/>
      <c r="S31" s="13"/>
      <c r="T31" s="13"/>
      <c r="U31" s="13"/>
    </row>
    <row r="32" spans="1:21" ht="15" customHeight="1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Q32" s="11"/>
      <c r="R32" s="12"/>
      <c r="S32" s="13"/>
      <c r="T32" s="13"/>
      <c r="U32" s="13"/>
    </row>
    <row r="33" spans="1:21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Q33" s="11"/>
      <c r="R33" s="12"/>
      <c r="S33" s="13"/>
      <c r="T33" s="13"/>
      <c r="U33" s="13"/>
    </row>
    <row r="34" spans="1:21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21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21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21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21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21" ht="15" customHeight="1" x14ac:dyDescent="0.3">
      <c r="B39" s="1"/>
      <c r="C39" s="1"/>
      <c r="H39" s="4"/>
      <c r="I39" s="4"/>
      <c r="J39" s="4"/>
      <c r="K39" s="1"/>
      <c r="L39" s="1"/>
      <c r="M39" s="1"/>
    </row>
    <row r="40" spans="1:21" ht="15" customHeight="1" x14ac:dyDescent="0.3">
      <c r="B40" s="1"/>
      <c r="C40" s="1"/>
      <c r="H40" s="4"/>
      <c r="I40" s="4"/>
      <c r="J40" s="4"/>
      <c r="K40" s="1"/>
      <c r="L40" s="1"/>
      <c r="M40" s="1"/>
    </row>
    <row r="41" spans="1:21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21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21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21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21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21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21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21" x14ac:dyDescent="0.3">
      <c r="A48" s="143" t="s">
        <v>47</v>
      </c>
      <c r="B48" s="143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</row>
    <row r="49" spans="1:13" x14ac:dyDescent="0.3">
      <c r="A49" s="144" t="s">
        <v>42</v>
      </c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</row>
    <row r="50" spans="1:13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3">
      <c r="B54" s="1"/>
      <c r="C54" s="1"/>
      <c r="D54" s="4"/>
      <c r="E54" s="4"/>
      <c r="F54" s="4"/>
      <c r="G54" s="4"/>
      <c r="H54" s="1"/>
      <c r="I54" s="1"/>
      <c r="J54" s="1"/>
      <c r="K54" s="1"/>
      <c r="L54" s="1"/>
      <c r="M54" s="1"/>
    </row>
    <row r="55" spans="1:13" x14ac:dyDescent="0.3">
      <c r="B55" s="1"/>
      <c r="C55" s="1"/>
      <c r="D55" s="4"/>
      <c r="E55" s="4"/>
      <c r="F55" s="4"/>
      <c r="G55" s="4"/>
      <c r="H55" s="1"/>
      <c r="I55" s="1"/>
      <c r="J55" s="1"/>
      <c r="K55" s="1"/>
      <c r="L55" s="1"/>
      <c r="M55" s="1"/>
    </row>
    <row r="56" spans="1:13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x14ac:dyDescent="0.3">
      <c r="B57" s="1"/>
      <c r="C57" s="1"/>
      <c r="D57" s="1"/>
      <c r="E57" s="110"/>
      <c r="F57" s="110"/>
      <c r="G57" s="110"/>
      <c r="H57" s="1"/>
      <c r="I57" s="1"/>
      <c r="J57" s="1"/>
      <c r="K57" s="1"/>
      <c r="L57" s="1"/>
      <c r="M57" s="1"/>
    </row>
    <row r="58" spans="1:13" x14ac:dyDescent="0.3">
      <c r="B58" s="1"/>
      <c r="C58" s="1"/>
      <c r="D58" s="1"/>
      <c r="E58" s="110"/>
      <c r="F58" s="110"/>
      <c r="G58" s="110"/>
      <c r="H58" s="1"/>
      <c r="I58" s="1"/>
      <c r="J58" s="1"/>
      <c r="K58" s="1"/>
      <c r="L58" s="1"/>
      <c r="M58" s="1"/>
    </row>
    <row r="59" spans="1:13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</sheetData>
  <sheetProtection formatCells="0" formatRows="0" insertRows="0" insertHyperlinks="0" deleteRows="0" sort="0" autoFilter="0" pivotTables="0"/>
  <protectedRanges>
    <protectedRange sqref="A22:J24 A9:XFD11 A13:XFD18 M23 O22:XFD24 M22:N22 M24:N24" name="Editabil"/>
  </protectedRanges>
  <mergeCells count="70">
    <mergeCell ref="A8:N8"/>
    <mergeCell ref="A6:A7"/>
    <mergeCell ref="B6:B7"/>
    <mergeCell ref="C6:C7"/>
    <mergeCell ref="L13:L14"/>
    <mergeCell ref="M13:N14"/>
    <mergeCell ref="F13:F14"/>
    <mergeCell ref="G13:G14"/>
    <mergeCell ref="H13:H14"/>
    <mergeCell ref="I13:I14"/>
    <mergeCell ref="M9:N9"/>
    <mergeCell ref="M10:N10"/>
    <mergeCell ref="M11:N11"/>
    <mergeCell ref="B2:C2"/>
    <mergeCell ref="L2:M2"/>
    <mergeCell ref="C3:G3"/>
    <mergeCell ref="L3:M3"/>
    <mergeCell ref="C4:G4"/>
    <mergeCell ref="L4:M4"/>
    <mergeCell ref="L1:M1"/>
    <mergeCell ref="D6:D7"/>
    <mergeCell ref="E6:E7"/>
    <mergeCell ref="D1:H1"/>
    <mergeCell ref="D2:H2"/>
    <mergeCell ref="K6:L6"/>
    <mergeCell ref="M6:N7"/>
    <mergeCell ref="F6:J6"/>
    <mergeCell ref="A12:N12"/>
    <mergeCell ref="E13:E14"/>
    <mergeCell ref="E17:E18"/>
    <mergeCell ref="D13:D14"/>
    <mergeCell ref="D17:D18"/>
    <mergeCell ref="F17:F18"/>
    <mergeCell ref="G17:G18"/>
    <mergeCell ref="L17:L18"/>
    <mergeCell ref="M17:N18"/>
    <mergeCell ref="K13:K14"/>
    <mergeCell ref="H17:H18"/>
    <mergeCell ref="I17:I18"/>
    <mergeCell ref="K17:K18"/>
    <mergeCell ref="J13:J14"/>
    <mergeCell ref="J17:J18"/>
    <mergeCell ref="K15:K16"/>
    <mergeCell ref="S30:U30"/>
    <mergeCell ref="B31:C31"/>
    <mergeCell ref="D31:I31"/>
    <mergeCell ref="K31:N31"/>
    <mergeCell ref="E30:F30"/>
    <mergeCell ref="K30:N30"/>
    <mergeCell ref="M22:N22"/>
    <mergeCell ref="M24:N24"/>
    <mergeCell ref="A48:M48"/>
    <mergeCell ref="M23:N23"/>
    <mergeCell ref="A19:C20"/>
    <mergeCell ref="E19:E20"/>
    <mergeCell ref="K19:K20"/>
    <mergeCell ref="L19:L20"/>
    <mergeCell ref="A21:N21"/>
    <mergeCell ref="E58:G58"/>
    <mergeCell ref="B26:B28"/>
    <mergeCell ref="D26:N26"/>
    <mergeCell ref="D27:N27"/>
    <mergeCell ref="D28:N28"/>
    <mergeCell ref="E57:G57"/>
    <mergeCell ref="A49:M49"/>
    <mergeCell ref="L15:L16"/>
    <mergeCell ref="M15:N16"/>
    <mergeCell ref="B13:B14"/>
    <mergeCell ref="B17:B18"/>
    <mergeCell ref="D15:D16"/>
  </mergeCells>
  <conditionalFormatting sqref="D1:D13 D15 D17 D19:D47">
    <cfRule type="cellIs" dxfId="8" priority="4" operator="equal">
      <formula>"DS"</formula>
    </cfRule>
    <cfRule type="cellIs" dxfId="7" priority="8" operator="equal">
      <formula>"DA"</formula>
    </cfRule>
    <cfRule type="cellIs" dxfId="6" priority="17" operator="equal">
      <formula>"DC"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r:id="rId1"/>
  <rowBreaks count="1" manualBreakCount="1">
    <brk id="32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55"/>
  <sheetViews>
    <sheetView zoomScale="80" zoomScaleNormal="80" zoomScaleSheetLayoutView="70" workbookViewId="0">
      <selection activeCell="L2" sqref="L2:M2"/>
    </sheetView>
  </sheetViews>
  <sheetFormatPr defaultRowHeight="14.4" x14ac:dyDescent="0.3"/>
  <cols>
    <col min="1" max="1" width="4.6640625" style="26" customWidth="1"/>
    <col min="2" max="2" width="19.44140625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10" width="5.5546875" customWidth="1"/>
    <col min="11" max="11" width="16" customWidth="1"/>
    <col min="13" max="14" width="4.6640625" style="6" customWidth="1"/>
  </cols>
  <sheetData>
    <row r="1" spans="1:21" ht="57" customHeight="1" x14ac:dyDescent="0.35">
      <c r="B1" s="3"/>
      <c r="C1" s="4"/>
      <c r="D1" s="109" t="s">
        <v>0</v>
      </c>
      <c r="E1" s="109"/>
      <c r="F1" s="109"/>
      <c r="G1" s="109"/>
      <c r="H1" s="109"/>
      <c r="I1" s="2"/>
      <c r="J1" s="2"/>
      <c r="K1" s="5"/>
      <c r="L1" s="107"/>
      <c r="M1" s="107"/>
      <c r="Q1" s="92"/>
      <c r="R1" s="92"/>
      <c r="S1" s="92"/>
      <c r="T1" s="92"/>
      <c r="U1" s="92"/>
    </row>
    <row r="2" spans="1:21" ht="15" customHeight="1" x14ac:dyDescent="0.3">
      <c r="B2" s="108"/>
      <c r="C2" s="108"/>
      <c r="D2" s="110" t="str">
        <f>Sem_I!D2</f>
        <v>2024 - 2026</v>
      </c>
      <c r="E2" s="110"/>
      <c r="F2" s="110"/>
      <c r="G2" s="110"/>
      <c r="H2" s="110"/>
      <c r="K2" s="8" t="str">
        <f>Sem_I!K2</f>
        <v>Anul universitar:</v>
      </c>
      <c r="L2" s="108" t="s">
        <v>142</v>
      </c>
      <c r="M2" s="108"/>
      <c r="Q2" s="13"/>
      <c r="R2" s="13"/>
      <c r="S2" s="13"/>
      <c r="T2" s="13"/>
      <c r="U2" s="13"/>
    </row>
    <row r="3" spans="1:21" x14ac:dyDescent="0.3">
      <c r="B3" s="7" t="s">
        <v>2</v>
      </c>
      <c r="C3" s="108" t="str">
        <f>Sem_I!C3</f>
        <v>Ştiinţa sportului şi educaţiei fizice</v>
      </c>
      <c r="D3" s="108"/>
      <c r="E3" s="108"/>
      <c r="F3" s="108"/>
      <c r="G3" s="108"/>
      <c r="K3" s="8" t="str">
        <f>Sem_I!K3</f>
        <v>Anul de studii:</v>
      </c>
      <c r="L3" s="108" t="s">
        <v>43</v>
      </c>
      <c r="M3" s="108"/>
      <c r="Q3" s="13"/>
      <c r="R3" s="13"/>
      <c r="S3" s="13"/>
      <c r="T3" s="13"/>
      <c r="U3" s="13"/>
    </row>
    <row r="4" spans="1:21" x14ac:dyDescent="0.3">
      <c r="B4" s="7" t="s">
        <v>5</v>
      </c>
      <c r="C4" s="108" t="str">
        <f>Sem_I!C4</f>
        <v>Organizare și conducere în sport</v>
      </c>
      <c r="D4" s="108"/>
      <c r="E4" s="108"/>
      <c r="F4" s="108"/>
      <c r="G4" s="108"/>
      <c r="K4" s="8" t="str">
        <f>Sem_I!K4</f>
        <v>Semestrul:</v>
      </c>
      <c r="L4" s="108" t="s">
        <v>4</v>
      </c>
      <c r="M4" s="108"/>
      <c r="Q4" s="13"/>
      <c r="R4" s="13"/>
      <c r="S4" s="13"/>
      <c r="T4" s="13"/>
      <c r="U4" s="13"/>
    </row>
    <row r="5" spans="1:21" ht="12" customHeight="1" thickBot="1" x14ac:dyDescent="0.35">
      <c r="B5" s="7"/>
      <c r="C5" s="3"/>
      <c r="D5" s="3"/>
      <c r="E5" s="3"/>
      <c r="F5" s="3"/>
      <c r="G5" s="3"/>
      <c r="K5" s="8"/>
      <c r="L5" s="9"/>
      <c r="M5" s="3"/>
      <c r="Q5" s="13"/>
      <c r="R5" s="13"/>
      <c r="S5" s="13"/>
      <c r="T5" s="13"/>
      <c r="U5" s="13"/>
    </row>
    <row r="6" spans="1:21" s="1" customFormat="1" ht="16.5" customHeight="1" x14ac:dyDescent="0.3">
      <c r="A6" s="193" t="s">
        <v>45</v>
      </c>
      <c r="B6" s="114" t="s">
        <v>8</v>
      </c>
      <c r="C6" s="114" t="s">
        <v>9</v>
      </c>
      <c r="D6" s="114" t="s">
        <v>10</v>
      </c>
      <c r="E6" s="116" t="s">
        <v>11</v>
      </c>
      <c r="F6" s="132" t="s">
        <v>12</v>
      </c>
      <c r="G6" s="133"/>
      <c r="H6" s="133"/>
      <c r="I6" s="133"/>
      <c r="J6" s="134"/>
      <c r="K6" s="114" t="s">
        <v>13</v>
      </c>
      <c r="L6" s="114"/>
      <c r="M6" s="114" t="s">
        <v>14</v>
      </c>
      <c r="N6" s="120"/>
      <c r="Q6" s="13"/>
      <c r="R6" s="13"/>
      <c r="S6" s="13"/>
      <c r="T6" s="13"/>
      <c r="U6" s="13"/>
    </row>
    <row r="7" spans="1:21" ht="15" thickBot="1" x14ac:dyDescent="0.35">
      <c r="A7" s="194"/>
      <c r="B7" s="115"/>
      <c r="C7" s="115"/>
      <c r="D7" s="115"/>
      <c r="E7" s="117"/>
      <c r="F7" s="10" t="s">
        <v>15</v>
      </c>
      <c r="G7" s="10" t="s">
        <v>16</v>
      </c>
      <c r="H7" s="10" t="s">
        <v>17</v>
      </c>
      <c r="I7" s="10" t="s">
        <v>18</v>
      </c>
      <c r="J7" s="10" t="s">
        <v>19</v>
      </c>
      <c r="K7" s="10" t="s">
        <v>20</v>
      </c>
      <c r="L7" s="10" t="s">
        <v>21</v>
      </c>
      <c r="M7" s="115"/>
      <c r="N7" s="121"/>
      <c r="Q7" s="13"/>
      <c r="R7" s="13"/>
      <c r="S7" s="13"/>
      <c r="T7" s="13"/>
      <c r="U7" s="13"/>
    </row>
    <row r="8" spans="1:21" ht="15" thickBot="1" x14ac:dyDescent="0.35">
      <c r="A8" s="195" t="s">
        <v>22</v>
      </c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7"/>
      <c r="Q8" s="13"/>
      <c r="R8" s="13"/>
      <c r="S8" s="13"/>
      <c r="T8" s="13"/>
      <c r="U8" s="13"/>
    </row>
    <row r="9" spans="1:21" ht="15" customHeight="1" thickBot="1" x14ac:dyDescent="0.35">
      <c r="A9" s="48">
        <v>1</v>
      </c>
      <c r="B9" s="20" t="s">
        <v>101</v>
      </c>
      <c r="C9" s="66" t="s">
        <v>106</v>
      </c>
      <c r="D9" s="22" t="s">
        <v>27</v>
      </c>
      <c r="E9" s="24">
        <v>4</v>
      </c>
      <c r="F9" s="25">
        <v>1</v>
      </c>
      <c r="G9" s="20">
        <v>1</v>
      </c>
      <c r="H9" s="20"/>
      <c r="I9" s="20"/>
      <c r="J9" s="20"/>
      <c r="K9" s="20">
        <f t="shared" ref="K9:K13" si="0">SUM(F9:J9)*14</f>
        <v>28</v>
      </c>
      <c r="L9" s="20">
        <f>E9*25-K9</f>
        <v>72</v>
      </c>
      <c r="M9" s="105" t="s">
        <v>24</v>
      </c>
      <c r="N9" s="106"/>
      <c r="Q9" s="13"/>
      <c r="R9" s="13"/>
      <c r="S9" s="13"/>
      <c r="T9" s="13"/>
      <c r="U9" s="13"/>
    </row>
    <row r="10" spans="1:21" ht="15" customHeight="1" thickBot="1" x14ac:dyDescent="0.35">
      <c r="A10" s="49">
        <v>2</v>
      </c>
      <c r="B10" s="21" t="s">
        <v>102</v>
      </c>
      <c r="C10" s="67" t="s">
        <v>107</v>
      </c>
      <c r="D10" s="22" t="s">
        <v>27</v>
      </c>
      <c r="E10" s="22">
        <v>4</v>
      </c>
      <c r="F10" s="25">
        <v>1</v>
      </c>
      <c r="G10" s="20">
        <v>1</v>
      </c>
      <c r="H10" s="21"/>
      <c r="I10" s="21"/>
      <c r="J10" s="21"/>
      <c r="K10" s="21">
        <f t="shared" si="0"/>
        <v>28</v>
      </c>
      <c r="L10" s="21">
        <f>E10*25-K10</f>
        <v>72</v>
      </c>
      <c r="M10" s="105" t="s">
        <v>24</v>
      </c>
      <c r="N10" s="106"/>
      <c r="Q10" s="13"/>
      <c r="R10" s="13"/>
      <c r="S10" s="13"/>
      <c r="T10" s="13"/>
      <c r="U10" s="13"/>
    </row>
    <row r="11" spans="1:21" ht="15" customHeight="1" x14ac:dyDescent="0.3">
      <c r="A11" s="49">
        <v>3</v>
      </c>
      <c r="B11" s="21" t="s">
        <v>103</v>
      </c>
      <c r="C11" s="67" t="s">
        <v>108</v>
      </c>
      <c r="D11" s="22" t="s">
        <v>27</v>
      </c>
      <c r="E11" s="22">
        <v>4</v>
      </c>
      <c r="F11" s="25">
        <v>1</v>
      </c>
      <c r="G11" s="20">
        <v>1</v>
      </c>
      <c r="H11" s="21"/>
      <c r="I11" s="21"/>
      <c r="J11" s="21"/>
      <c r="K11" s="21">
        <f t="shared" si="0"/>
        <v>28</v>
      </c>
      <c r="L11" s="21">
        <f>E11*25-K11</f>
        <v>72</v>
      </c>
      <c r="M11" s="186" t="s">
        <v>24</v>
      </c>
      <c r="N11" s="187"/>
      <c r="Q11" s="13"/>
      <c r="R11" s="13"/>
      <c r="S11" s="13"/>
      <c r="T11" s="13"/>
      <c r="U11" s="13"/>
    </row>
    <row r="12" spans="1:21" x14ac:dyDescent="0.3">
      <c r="A12" s="49">
        <v>4</v>
      </c>
      <c r="B12" s="21" t="s">
        <v>104</v>
      </c>
      <c r="C12" s="67" t="s">
        <v>109</v>
      </c>
      <c r="D12" s="22" t="s">
        <v>26</v>
      </c>
      <c r="E12" s="22">
        <v>2</v>
      </c>
      <c r="F12" s="23"/>
      <c r="G12" s="21"/>
      <c r="H12" s="21"/>
      <c r="I12" s="21">
        <v>2</v>
      </c>
      <c r="J12" s="21"/>
      <c r="K12" s="21">
        <f t="shared" si="0"/>
        <v>28</v>
      </c>
      <c r="L12" s="21">
        <f t="shared" ref="L12:L13" si="1">E12*25-K12</f>
        <v>22</v>
      </c>
      <c r="M12" s="140" t="s">
        <v>25</v>
      </c>
      <c r="N12" s="141"/>
      <c r="Q12" s="13"/>
      <c r="R12" s="13"/>
      <c r="S12" s="13"/>
      <c r="T12" s="13"/>
      <c r="U12" s="13"/>
    </row>
    <row r="13" spans="1:21" ht="15" thickBot="1" x14ac:dyDescent="0.35">
      <c r="A13" s="49">
        <v>5</v>
      </c>
      <c r="B13" s="21" t="s">
        <v>105</v>
      </c>
      <c r="C13" s="67" t="s">
        <v>110</v>
      </c>
      <c r="D13" s="22" t="s">
        <v>27</v>
      </c>
      <c r="E13" s="22">
        <v>2</v>
      </c>
      <c r="F13" s="23"/>
      <c r="G13" s="21"/>
      <c r="H13" s="21"/>
      <c r="I13" s="21">
        <v>1</v>
      </c>
      <c r="J13" s="21"/>
      <c r="K13" s="21">
        <f t="shared" si="0"/>
        <v>14</v>
      </c>
      <c r="L13" s="21">
        <f t="shared" si="1"/>
        <v>36</v>
      </c>
      <c r="M13" s="140" t="s">
        <v>25</v>
      </c>
      <c r="N13" s="141"/>
      <c r="Q13" s="13"/>
      <c r="R13" s="13"/>
      <c r="S13" s="13"/>
      <c r="T13" s="13"/>
      <c r="U13" s="13"/>
    </row>
    <row r="14" spans="1:21" ht="14.4" customHeight="1" thickBot="1" x14ac:dyDescent="0.35">
      <c r="A14" s="198" t="s">
        <v>48</v>
      </c>
      <c r="B14" s="199"/>
      <c r="C14" s="199"/>
      <c r="D14" s="199"/>
      <c r="E14" s="200"/>
      <c r="F14" s="200"/>
      <c r="G14" s="200"/>
      <c r="H14" s="200"/>
      <c r="I14" s="200"/>
      <c r="J14" s="200"/>
      <c r="K14" s="200"/>
      <c r="L14" s="200"/>
      <c r="M14" s="200"/>
      <c r="N14" s="201"/>
      <c r="Q14" s="13"/>
      <c r="R14" s="13"/>
      <c r="S14" s="13"/>
      <c r="T14" s="13"/>
      <c r="U14" s="13"/>
    </row>
    <row r="15" spans="1:21" ht="15" customHeight="1" x14ac:dyDescent="0.3">
      <c r="A15" s="48">
        <v>6</v>
      </c>
      <c r="B15" s="46" t="s">
        <v>111</v>
      </c>
      <c r="C15" s="66" t="s">
        <v>114</v>
      </c>
      <c r="D15" s="122" t="s">
        <v>23</v>
      </c>
      <c r="E15" s="202">
        <v>4</v>
      </c>
      <c r="F15" s="191">
        <v>1</v>
      </c>
      <c r="G15" s="105">
        <v>1</v>
      </c>
      <c r="H15" s="105"/>
      <c r="I15" s="105"/>
      <c r="J15" s="129"/>
      <c r="K15" s="105">
        <f>SUM(F15:J15)*14</f>
        <v>28</v>
      </c>
      <c r="L15" s="105">
        <f t="shared" ref="L15:L19" si="2">E15*25-K15</f>
        <v>72</v>
      </c>
      <c r="M15" s="105" t="s">
        <v>24</v>
      </c>
      <c r="N15" s="106"/>
      <c r="O15" s="85"/>
      <c r="Q15" s="13"/>
      <c r="R15" s="13"/>
      <c r="S15" s="13"/>
      <c r="T15" s="13"/>
      <c r="U15" s="13"/>
    </row>
    <row r="16" spans="1:21" ht="15" customHeight="1" thickBot="1" x14ac:dyDescent="0.35">
      <c r="A16" s="91">
        <v>7</v>
      </c>
      <c r="B16" s="89"/>
      <c r="C16" s="90" t="s">
        <v>115</v>
      </c>
      <c r="D16" s="123"/>
      <c r="E16" s="203"/>
      <c r="F16" s="192"/>
      <c r="G16" s="131"/>
      <c r="H16" s="131"/>
      <c r="I16" s="131"/>
      <c r="J16" s="130"/>
      <c r="K16" s="131"/>
      <c r="L16" s="131"/>
      <c r="M16" s="131"/>
      <c r="N16" s="136"/>
      <c r="Q16" s="13"/>
      <c r="R16" s="13"/>
      <c r="S16" s="13"/>
      <c r="T16" s="13"/>
      <c r="U16" s="13"/>
    </row>
    <row r="17" spans="1:21" ht="15" customHeight="1" x14ac:dyDescent="0.3">
      <c r="A17" s="103">
        <v>8</v>
      </c>
      <c r="B17" s="99" t="s">
        <v>112</v>
      </c>
      <c r="C17" s="97" t="s">
        <v>116</v>
      </c>
      <c r="D17" s="122" t="s">
        <v>23</v>
      </c>
      <c r="E17" s="122">
        <v>4</v>
      </c>
      <c r="F17" s="188">
        <v>1</v>
      </c>
      <c r="G17" s="129">
        <v>1</v>
      </c>
      <c r="H17" s="129"/>
      <c r="I17" s="129"/>
      <c r="J17" s="129"/>
      <c r="K17" s="105">
        <f>SUM(F17:J17)*14</f>
        <v>28</v>
      </c>
      <c r="L17" s="105">
        <f t="shared" si="2"/>
        <v>72</v>
      </c>
      <c r="M17" s="105" t="s">
        <v>24</v>
      </c>
      <c r="N17" s="106"/>
      <c r="Q17" s="13"/>
      <c r="R17" s="13"/>
      <c r="S17" s="13"/>
      <c r="T17" s="13"/>
      <c r="U17" s="13"/>
    </row>
    <row r="18" spans="1:21" ht="15" customHeight="1" thickBot="1" x14ac:dyDescent="0.35">
      <c r="A18" s="103">
        <v>9</v>
      </c>
      <c r="B18" s="99"/>
      <c r="C18" s="97" t="s">
        <v>117</v>
      </c>
      <c r="D18" s="123"/>
      <c r="E18" s="123"/>
      <c r="F18" s="189"/>
      <c r="G18" s="130"/>
      <c r="H18" s="130"/>
      <c r="I18" s="130"/>
      <c r="J18" s="130"/>
      <c r="K18" s="131"/>
      <c r="L18" s="131"/>
      <c r="M18" s="131"/>
      <c r="N18" s="136"/>
      <c r="Q18" s="13"/>
      <c r="R18" s="13"/>
      <c r="S18" s="13"/>
      <c r="T18" s="13"/>
      <c r="U18" s="13"/>
    </row>
    <row r="19" spans="1:21" ht="15" customHeight="1" x14ac:dyDescent="0.3">
      <c r="A19" s="48">
        <v>10</v>
      </c>
      <c r="B19" s="46" t="s">
        <v>113</v>
      </c>
      <c r="C19" s="66" t="s">
        <v>118</v>
      </c>
      <c r="D19" s="122" t="s">
        <v>23</v>
      </c>
      <c r="E19" s="202">
        <v>6</v>
      </c>
      <c r="F19" s="191">
        <v>2</v>
      </c>
      <c r="G19" s="105">
        <v>2</v>
      </c>
      <c r="H19" s="105"/>
      <c r="I19" s="105"/>
      <c r="J19" s="129"/>
      <c r="K19" s="105">
        <f>SUM(F19:J19)*14</f>
        <v>56</v>
      </c>
      <c r="L19" s="105">
        <f t="shared" si="2"/>
        <v>94</v>
      </c>
      <c r="M19" s="105" t="s">
        <v>24</v>
      </c>
      <c r="N19" s="106"/>
      <c r="Q19" s="13"/>
      <c r="R19" s="13"/>
      <c r="S19" s="13"/>
      <c r="T19" s="13"/>
      <c r="U19" s="13"/>
    </row>
    <row r="20" spans="1:21" ht="15" customHeight="1" thickBot="1" x14ac:dyDescent="0.35">
      <c r="A20" s="91">
        <v>11</v>
      </c>
      <c r="B20" s="89"/>
      <c r="C20" s="90" t="s">
        <v>119</v>
      </c>
      <c r="D20" s="123"/>
      <c r="E20" s="203"/>
      <c r="F20" s="192"/>
      <c r="G20" s="131"/>
      <c r="H20" s="131"/>
      <c r="I20" s="131"/>
      <c r="J20" s="130"/>
      <c r="K20" s="131"/>
      <c r="L20" s="131"/>
      <c r="M20" s="131"/>
      <c r="N20" s="136"/>
      <c r="Q20" s="13"/>
      <c r="R20" s="13"/>
      <c r="S20" s="13"/>
      <c r="T20" s="13"/>
      <c r="U20" s="13"/>
    </row>
    <row r="21" spans="1:21" ht="15" customHeight="1" x14ac:dyDescent="0.3">
      <c r="A21" s="208" t="s">
        <v>28</v>
      </c>
      <c r="B21" s="158"/>
      <c r="C21" s="159"/>
      <c r="D21" s="14" t="s">
        <v>29</v>
      </c>
      <c r="E21" s="138">
        <f>SUM(E9:E20)</f>
        <v>30</v>
      </c>
      <c r="F21" s="58">
        <f>SUM(F9:F20)</f>
        <v>7</v>
      </c>
      <c r="G21" s="58">
        <f>SUM(G9:G20)</f>
        <v>7</v>
      </c>
      <c r="H21" s="58">
        <f>SUM(H9:H20)</f>
        <v>0</v>
      </c>
      <c r="I21" s="58">
        <f>SUM(I9:I20)</f>
        <v>3</v>
      </c>
      <c r="J21" s="58"/>
      <c r="K21" s="138">
        <f>SUM(K9:K20)</f>
        <v>238</v>
      </c>
      <c r="L21" s="138">
        <f>SUM(L9:L20)</f>
        <v>512</v>
      </c>
      <c r="M21" s="79" t="s">
        <v>30</v>
      </c>
      <c r="N21" s="80" t="s">
        <v>31</v>
      </c>
      <c r="Q21" s="13"/>
      <c r="R21" s="13"/>
      <c r="S21" s="13"/>
      <c r="T21" s="13"/>
      <c r="U21" s="13"/>
    </row>
    <row r="22" spans="1:21" ht="15" customHeight="1" thickBot="1" x14ac:dyDescent="0.35">
      <c r="A22" s="209"/>
      <c r="B22" s="139"/>
      <c r="C22" s="163"/>
      <c r="D22" s="51" t="s">
        <v>32</v>
      </c>
      <c r="E22" s="139"/>
      <c r="F22" s="17">
        <f>COUNT(F9:F20)</f>
        <v>6</v>
      </c>
      <c r="G22" s="17">
        <f>COUNT(G9:G20)</f>
        <v>6</v>
      </c>
      <c r="H22" s="17">
        <f>COUNT(H9:H20)</f>
        <v>0</v>
      </c>
      <c r="I22" s="17">
        <f>COUNT(I9:I20)</f>
        <v>2</v>
      </c>
      <c r="J22" s="17"/>
      <c r="K22" s="139"/>
      <c r="L22" s="139"/>
      <c r="M22" s="18">
        <f>COUNTIF(M1:M21,"=E")</f>
        <v>6</v>
      </c>
      <c r="N22" s="19">
        <f>COUNTIF(M1:M21,"=V")</f>
        <v>2</v>
      </c>
      <c r="Q22" s="13"/>
      <c r="R22" s="13"/>
      <c r="S22" s="13"/>
      <c r="T22" s="13"/>
      <c r="U22" s="13"/>
    </row>
    <row r="23" spans="1:21" ht="15" customHeight="1" thickBot="1" x14ac:dyDescent="0.35">
      <c r="A23" s="204" t="s">
        <v>49</v>
      </c>
      <c r="B23" s="205"/>
      <c r="C23" s="205"/>
      <c r="D23" s="205"/>
      <c r="E23" s="206"/>
      <c r="F23" s="206"/>
      <c r="G23" s="206"/>
      <c r="H23" s="206"/>
      <c r="I23" s="206"/>
      <c r="J23" s="206"/>
      <c r="K23" s="206"/>
      <c r="L23" s="206"/>
      <c r="M23" s="206"/>
      <c r="N23" s="207"/>
      <c r="Q23" s="13"/>
      <c r="R23" s="12"/>
      <c r="S23" s="13"/>
      <c r="T23" s="13"/>
      <c r="U23" s="13"/>
    </row>
    <row r="24" spans="1:21" ht="45" customHeight="1" thickBot="1" x14ac:dyDescent="0.35">
      <c r="A24" s="48">
        <v>11</v>
      </c>
      <c r="B24" s="47"/>
      <c r="C24" s="66" t="s">
        <v>120</v>
      </c>
      <c r="D24" s="24" t="s">
        <v>26</v>
      </c>
      <c r="E24" s="77">
        <v>5</v>
      </c>
      <c r="F24" s="73">
        <v>1</v>
      </c>
      <c r="G24" s="20">
        <v>2</v>
      </c>
      <c r="H24" s="20"/>
      <c r="I24" s="20"/>
      <c r="J24" s="20"/>
      <c r="K24" s="20">
        <f>SUM(F24:J24)*14</f>
        <v>42</v>
      </c>
      <c r="L24" s="20">
        <f t="shared" ref="L24" si="3">E24*25-K24</f>
        <v>83</v>
      </c>
      <c r="M24" s="105" t="s">
        <v>24</v>
      </c>
      <c r="N24" s="106"/>
      <c r="Q24" s="13"/>
      <c r="R24" s="12"/>
      <c r="S24" s="13"/>
      <c r="T24" s="13"/>
      <c r="U24" s="13"/>
    </row>
    <row r="25" spans="1:21" ht="18" customHeight="1" thickBot="1" x14ac:dyDescent="0.35">
      <c r="B25" s="3"/>
      <c r="C25" s="3"/>
      <c r="D25" s="1"/>
      <c r="E25" s="3"/>
      <c r="F25" s="3"/>
      <c r="G25" s="3"/>
      <c r="H25" s="1"/>
      <c r="I25" s="1"/>
      <c r="J25" s="1"/>
      <c r="K25" s="3"/>
      <c r="L25" s="3"/>
      <c r="M25" s="190"/>
      <c r="N25" s="190"/>
      <c r="Q25" s="13"/>
      <c r="R25" s="13"/>
      <c r="S25" s="13"/>
      <c r="T25" s="13"/>
      <c r="U25" s="13"/>
    </row>
    <row r="26" spans="1:21" ht="15" customHeight="1" x14ac:dyDescent="0.3">
      <c r="B26" s="154" t="s">
        <v>34</v>
      </c>
      <c r="C26" s="40" t="str">
        <f>Sem_I!C25</f>
        <v>Discipline Obligatorii:</v>
      </c>
      <c r="D26" s="157">
        <f>SUM(F9:J13)</f>
        <v>9</v>
      </c>
      <c r="E26" s="158"/>
      <c r="F26" s="158"/>
      <c r="G26" s="158"/>
      <c r="H26" s="158"/>
      <c r="I26" s="158"/>
      <c r="J26" s="158"/>
      <c r="K26" s="158"/>
      <c r="L26" s="158"/>
      <c r="M26" s="158"/>
      <c r="N26" s="159"/>
      <c r="Q26" s="13"/>
      <c r="R26" s="13"/>
      <c r="S26" s="13"/>
      <c r="T26" s="13"/>
      <c r="U26" s="13"/>
    </row>
    <row r="27" spans="1:21" ht="15" customHeight="1" x14ac:dyDescent="0.3">
      <c r="B27" s="155"/>
      <c r="C27" s="41" t="str">
        <f>Sem_I!C26</f>
        <v>Discipline Opționale:</v>
      </c>
      <c r="D27" s="160">
        <f>SUM(F15:J20)</f>
        <v>8</v>
      </c>
      <c r="E27" s="161"/>
      <c r="F27" s="161"/>
      <c r="G27" s="161"/>
      <c r="H27" s="161"/>
      <c r="I27" s="161"/>
      <c r="J27" s="161"/>
      <c r="K27" s="161"/>
      <c r="L27" s="161"/>
      <c r="M27" s="161"/>
      <c r="N27" s="162"/>
      <c r="Q27" s="13"/>
      <c r="R27" s="13"/>
      <c r="S27" s="13"/>
      <c r="T27" s="13"/>
      <c r="U27" s="13"/>
    </row>
    <row r="28" spans="1:21" ht="15" thickBot="1" x14ac:dyDescent="0.35">
      <c r="B28" s="156"/>
      <c r="C28" s="42" t="str">
        <f>Sem_I!C27</f>
        <v>Discipline Facultative:</v>
      </c>
      <c r="D28" s="152">
        <f>SUM(F24:J24)</f>
        <v>3</v>
      </c>
      <c r="E28" s="139"/>
      <c r="F28" s="139"/>
      <c r="G28" s="139"/>
      <c r="H28" s="139"/>
      <c r="I28" s="139"/>
      <c r="J28" s="139"/>
      <c r="K28" s="139"/>
      <c r="L28" s="139"/>
      <c r="M28" s="139"/>
      <c r="N28" s="163"/>
      <c r="Q28" s="13"/>
      <c r="R28" s="13"/>
      <c r="S28" s="13"/>
      <c r="T28" s="13"/>
      <c r="U28" s="13"/>
    </row>
    <row r="29" spans="1:21" x14ac:dyDescent="0.3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Q29" s="13"/>
      <c r="R29" s="13"/>
      <c r="S29" s="13"/>
      <c r="T29" s="13"/>
      <c r="U29" s="13"/>
    </row>
    <row r="30" spans="1:21" x14ac:dyDescent="0.3">
      <c r="B30" s="4" t="s">
        <v>38</v>
      </c>
      <c r="C30" s="9"/>
      <c r="D30" s="1"/>
      <c r="E30" s="110" t="s">
        <v>39</v>
      </c>
      <c r="F30" s="110"/>
      <c r="G30" s="4"/>
      <c r="H30" s="1"/>
      <c r="I30" s="1"/>
      <c r="J30" s="1"/>
      <c r="K30" s="137" t="s">
        <v>40</v>
      </c>
      <c r="L30" s="137"/>
      <c r="M30" s="137"/>
      <c r="N30" s="137"/>
      <c r="Q30" s="13"/>
      <c r="R30" s="13"/>
      <c r="S30" s="13"/>
      <c r="T30" s="13"/>
      <c r="U30" s="13"/>
    </row>
    <row r="31" spans="1:21" x14ac:dyDescent="0.3">
      <c r="B31" s="108" t="str">
        <f>Sem_I!B30</f>
        <v>Mihnea-Cosmin COSTOIU</v>
      </c>
      <c r="C31" s="108"/>
      <c r="D31" s="142" t="str">
        <f>Sem_I!D30</f>
        <v>Julien Leonard FLEANCU</v>
      </c>
      <c r="E31" s="142"/>
      <c r="F31" s="142"/>
      <c r="G31" s="142"/>
      <c r="H31" s="142"/>
      <c r="I31" s="142"/>
      <c r="J31" s="84"/>
      <c r="K31" s="153" t="str">
        <f>Sem_I!K30</f>
        <v>Liviu Emanuel MIHĂILESCU</v>
      </c>
      <c r="L31" s="153"/>
      <c r="M31" s="153"/>
      <c r="N31" s="153"/>
      <c r="Q31" s="13"/>
      <c r="R31" s="13"/>
      <c r="S31" s="13"/>
      <c r="T31" s="13"/>
      <c r="U31" s="13"/>
    </row>
    <row r="32" spans="1:21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Q32" s="13"/>
      <c r="R32" s="13"/>
      <c r="S32" s="13"/>
      <c r="T32" s="13"/>
      <c r="U32" s="13"/>
    </row>
    <row r="33" spans="1:21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Q33" s="13"/>
      <c r="R33" s="13"/>
      <c r="S33" s="13"/>
      <c r="T33" s="13"/>
      <c r="U33" s="13"/>
    </row>
    <row r="34" spans="1:21" ht="15" customHeight="1" x14ac:dyDescent="0.3">
      <c r="B34" s="1"/>
      <c r="C34" s="1"/>
      <c r="H34" s="4"/>
      <c r="I34" s="4"/>
      <c r="J34" s="4"/>
      <c r="K34" s="1"/>
      <c r="L34" s="1"/>
      <c r="M34" s="1"/>
    </row>
    <row r="35" spans="1:21" ht="15" customHeight="1" x14ac:dyDescent="0.3">
      <c r="B35" s="1"/>
      <c r="C35" s="1"/>
      <c r="H35" s="4"/>
      <c r="I35" s="4"/>
      <c r="J35" s="4"/>
      <c r="K35" s="1"/>
      <c r="L35" s="1"/>
      <c r="M35" s="1"/>
    </row>
    <row r="36" spans="1:21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21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21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21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21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21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21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21" x14ac:dyDescent="0.3">
      <c r="B43" s="1"/>
      <c r="C43" s="1"/>
      <c r="H43" s="1"/>
      <c r="I43" s="1"/>
      <c r="J43" s="1"/>
      <c r="K43" s="1"/>
      <c r="L43" s="1"/>
      <c r="M43" s="1"/>
    </row>
    <row r="44" spans="1:21" x14ac:dyDescent="0.3">
      <c r="B44" s="1"/>
      <c r="C44" s="1"/>
      <c r="H44" s="1"/>
      <c r="I44" s="1"/>
      <c r="J44" s="1"/>
      <c r="K44" s="1"/>
      <c r="L44" s="1"/>
      <c r="M44" s="1"/>
    </row>
    <row r="45" spans="1:21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21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21" x14ac:dyDescent="0.3">
      <c r="A47" s="143" t="s">
        <v>47</v>
      </c>
      <c r="B47" s="143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</row>
    <row r="48" spans="1:21" ht="14.4" customHeight="1" x14ac:dyDescent="0.3">
      <c r="A48" s="144" t="s">
        <v>42</v>
      </c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</row>
    <row r="49" spans="2:13" x14ac:dyDescent="0.3">
      <c r="B49" s="1"/>
      <c r="C49" s="1"/>
      <c r="D49" s="4"/>
      <c r="E49" s="4"/>
      <c r="F49" s="4"/>
      <c r="G49" s="4"/>
      <c r="H49" s="1"/>
      <c r="I49" s="1"/>
      <c r="J49" s="1"/>
      <c r="K49" s="1"/>
      <c r="L49" s="1"/>
      <c r="M49" s="1"/>
    </row>
    <row r="50" spans="2:13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2:13" x14ac:dyDescent="0.3">
      <c r="B51" s="1"/>
      <c r="C51" s="1"/>
      <c r="D51" s="1"/>
      <c r="E51" s="4"/>
      <c r="F51" s="4"/>
      <c r="G51" s="4"/>
      <c r="H51" s="1"/>
      <c r="I51" s="1"/>
      <c r="J51" s="1"/>
      <c r="K51" s="1"/>
      <c r="L51" s="1"/>
      <c r="M51" s="1"/>
    </row>
    <row r="52" spans="2:13" x14ac:dyDescent="0.3">
      <c r="B52" s="1"/>
      <c r="C52" s="1"/>
      <c r="D52" s="1"/>
      <c r="E52" s="4"/>
      <c r="F52" s="4"/>
      <c r="G52" s="4"/>
      <c r="H52" s="1"/>
      <c r="I52" s="1"/>
      <c r="J52" s="1"/>
      <c r="K52" s="1"/>
      <c r="L52" s="1"/>
      <c r="M52" s="1"/>
    </row>
    <row r="53" spans="2:13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2:13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2:13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</sheetData>
  <sheetProtection formatCells="0" formatRows="0" insertRows="0" insertHyperlinks="0" deleteRows="0" sort="0" autoFilter="0" pivotTables="0"/>
  <protectedRanges>
    <protectedRange sqref="L2 A9:XFD13 A15:XFD20 A24:XFD24" name="Editabil"/>
  </protectedRanges>
  <mergeCells count="72">
    <mergeCell ref="J19:J20"/>
    <mergeCell ref="A23:N23"/>
    <mergeCell ref="A21:C22"/>
    <mergeCell ref="M9:N9"/>
    <mergeCell ref="E21:E22"/>
    <mergeCell ref="K21:K22"/>
    <mergeCell ref="L21:L22"/>
    <mergeCell ref="M19:N20"/>
    <mergeCell ref="E15:E16"/>
    <mergeCell ref="D15:D16"/>
    <mergeCell ref="M10:N10"/>
    <mergeCell ref="M11:N11"/>
    <mergeCell ref="M12:N12"/>
    <mergeCell ref="I19:I20"/>
    <mergeCell ref="K19:K20"/>
    <mergeCell ref="L1:M1"/>
    <mergeCell ref="B2:C2"/>
    <mergeCell ref="L2:M2"/>
    <mergeCell ref="C3:G3"/>
    <mergeCell ref="L3:M3"/>
    <mergeCell ref="D1:H1"/>
    <mergeCell ref="D2:H2"/>
    <mergeCell ref="C4:G4"/>
    <mergeCell ref="L4:M4"/>
    <mergeCell ref="B6:B7"/>
    <mergeCell ref="C6:C7"/>
    <mergeCell ref="D6:D7"/>
    <mergeCell ref="E6:E7"/>
    <mergeCell ref="K6:L6"/>
    <mergeCell ref="M6:N7"/>
    <mergeCell ref="F6:J6"/>
    <mergeCell ref="H19:H20"/>
    <mergeCell ref="L19:L20"/>
    <mergeCell ref="A6:A7"/>
    <mergeCell ref="A8:N8"/>
    <mergeCell ref="A14:N14"/>
    <mergeCell ref="M13:N13"/>
    <mergeCell ref="L15:L16"/>
    <mergeCell ref="M15:N16"/>
    <mergeCell ref="E19:E20"/>
    <mergeCell ref="D19:D20"/>
    <mergeCell ref="F19:F20"/>
    <mergeCell ref="G19:G20"/>
    <mergeCell ref="K17:K18"/>
    <mergeCell ref="L17:L18"/>
    <mergeCell ref="D17:D18"/>
    <mergeCell ref="J15:J16"/>
    <mergeCell ref="F15:F16"/>
    <mergeCell ref="G15:G16"/>
    <mergeCell ref="H15:H16"/>
    <mergeCell ref="I15:I16"/>
    <mergeCell ref="K15:K16"/>
    <mergeCell ref="E30:F30"/>
    <mergeCell ref="M24:N24"/>
    <mergeCell ref="M25:N25"/>
    <mergeCell ref="A47:M47"/>
    <mergeCell ref="A48:M48"/>
    <mergeCell ref="B26:B28"/>
    <mergeCell ref="D26:N26"/>
    <mergeCell ref="D27:N27"/>
    <mergeCell ref="D28:N28"/>
    <mergeCell ref="B31:C31"/>
    <mergeCell ref="D31:I31"/>
    <mergeCell ref="K31:N31"/>
    <mergeCell ref="K30:N30"/>
    <mergeCell ref="J17:J18"/>
    <mergeCell ref="M17:N18"/>
    <mergeCell ref="E17:E18"/>
    <mergeCell ref="F17:F18"/>
    <mergeCell ref="G17:G18"/>
    <mergeCell ref="H17:H18"/>
    <mergeCell ref="I17:I18"/>
  </mergeCells>
  <conditionalFormatting sqref="D1:D15 D17 D19 D21:D46">
    <cfRule type="cellIs" dxfId="5" priority="4" operator="equal">
      <formula>"DS"</formula>
    </cfRule>
    <cfRule type="cellIs" dxfId="4" priority="8" operator="equal">
      <formula>"DA"</formula>
    </cfRule>
    <cfRule type="cellIs" dxfId="3" priority="10" operator="equal">
      <formula>"DC"</formula>
    </cfRule>
  </conditionalFormatting>
  <printOptions horizontalCentered="1" verticalCentered="1"/>
  <pageMargins left="0.15748031496062992" right="0.23622047244094491" top="0.55118110236220474" bottom="0.15748031496062992" header="0.31496062992125984" footer="0.15748031496062992"/>
  <pageSetup paperSize="9" scale="94" orientation="landscape" horizontalDpi="300" verticalDpi="300" r:id="rId1"/>
  <rowBreaks count="1" manualBreakCount="1">
    <brk id="32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56"/>
  <sheetViews>
    <sheetView tabSelected="1" zoomScale="86" zoomScaleNormal="80" zoomScaleSheetLayoutView="70" workbookViewId="0">
      <selection activeCell="Q4" sqref="Q4"/>
    </sheetView>
  </sheetViews>
  <sheetFormatPr defaultRowHeight="14.4" x14ac:dyDescent="0.3"/>
  <cols>
    <col min="1" max="1" width="4.6640625" style="2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10" width="5.5546875" customWidth="1"/>
    <col min="11" max="11" width="16" customWidth="1"/>
    <col min="13" max="14" width="5.5546875" style="6" customWidth="1"/>
  </cols>
  <sheetData>
    <row r="1" spans="1:21" ht="57" customHeight="1" x14ac:dyDescent="0.35">
      <c r="B1" s="3"/>
      <c r="C1" s="4"/>
      <c r="D1" s="109" t="s">
        <v>0</v>
      </c>
      <c r="E1" s="109"/>
      <c r="F1" s="109"/>
      <c r="G1" s="109"/>
      <c r="H1" s="109"/>
      <c r="I1" s="2"/>
      <c r="J1" s="2"/>
      <c r="K1" s="5"/>
      <c r="L1" s="107"/>
      <c r="M1" s="107"/>
      <c r="Q1" s="92"/>
      <c r="R1" s="92"/>
      <c r="S1" s="92"/>
      <c r="T1" s="92"/>
      <c r="U1" s="92"/>
    </row>
    <row r="2" spans="1:21" ht="15" customHeight="1" x14ac:dyDescent="0.3">
      <c r="B2" s="108"/>
      <c r="C2" s="108"/>
      <c r="D2" s="110" t="str">
        <f>Sem_I!D2</f>
        <v>2024 - 2026</v>
      </c>
      <c r="E2" s="110"/>
      <c r="F2" s="110"/>
      <c r="G2" s="110"/>
      <c r="H2" s="110"/>
      <c r="K2" s="8" t="str">
        <f>Sem_I!K2</f>
        <v>Anul universitar:</v>
      </c>
      <c r="L2" s="108" t="str">
        <f>Sem_III!L2</f>
        <v>2025- 2026</v>
      </c>
      <c r="M2" s="108"/>
      <c r="Q2" s="13"/>
      <c r="R2" s="13"/>
      <c r="S2" s="13"/>
      <c r="T2" s="13"/>
      <c r="U2" s="13"/>
    </row>
    <row r="3" spans="1:21" x14ac:dyDescent="0.3">
      <c r="B3" s="7" t="s">
        <v>2</v>
      </c>
      <c r="C3" s="108" t="str">
        <f>Sem_I!C3</f>
        <v>Ştiinţa sportului şi educaţiei fizice</v>
      </c>
      <c r="D3" s="108"/>
      <c r="E3" s="108"/>
      <c r="F3" s="108"/>
      <c r="G3" s="108"/>
      <c r="K3" s="8" t="str">
        <f>Sem_I!K3</f>
        <v>Anul de studii:</v>
      </c>
      <c r="L3" s="108" t="s">
        <v>43</v>
      </c>
      <c r="M3" s="108"/>
      <c r="Q3" s="13"/>
      <c r="R3" s="13"/>
      <c r="S3" s="13"/>
      <c r="T3" s="13"/>
      <c r="U3" s="13"/>
    </row>
    <row r="4" spans="1:21" x14ac:dyDescent="0.3">
      <c r="B4" s="7" t="s">
        <v>5</v>
      </c>
      <c r="C4" s="9" t="str">
        <f>Sem_I!C4</f>
        <v>Organizare și conducere în sport</v>
      </c>
      <c r="D4" s="9"/>
      <c r="E4" s="9"/>
      <c r="F4" s="9"/>
      <c r="G4" s="9"/>
      <c r="K4" s="8" t="str">
        <f>Sem_I!K4</f>
        <v>Semestrul:</v>
      </c>
      <c r="L4" s="9" t="s">
        <v>43</v>
      </c>
      <c r="M4" s="9"/>
      <c r="Q4" s="13"/>
      <c r="R4" s="13"/>
      <c r="S4" s="13"/>
      <c r="T4" s="13"/>
      <c r="U4" s="13"/>
    </row>
    <row r="5" spans="1:21" ht="12" customHeight="1" thickBot="1" x14ac:dyDescent="0.35">
      <c r="B5" s="7"/>
      <c r="C5" s="110"/>
      <c r="D5" s="110"/>
      <c r="E5" s="110"/>
      <c r="F5" s="110"/>
      <c r="G5" s="110"/>
      <c r="K5" s="8"/>
      <c r="L5" s="108"/>
      <c r="M5" s="108"/>
      <c r="Q5" s="13"/>
      <c r="R5" s="13"/>
      <c r="S5" s="13"/>
      <c r="T5" s="13"/>
      <c r="U5" s="13"/>
    </row>
    <row r="6" spans="1:21" s="1" customFormat="1" ht="20.100000000000001" customHeight="1" x14ac:dyDescent="0.3">
      <c r="A6" s="193" t="s">
        <v>45</v>
      </c>
      <c r="B6" s="114" t="s">
        <v>8</v>
      </c>
      <c r="C6" s="114" t="s">
        <v>9</v>
      </c>
      <c r="D6" s="114" t="s">
        <v>10</v>
      </c>
      <c r="E6" s="116" t="s">
        <v>11</v>
      </c>
      <c r="F6" s="132" t="s">
        <v>12</v>
      </c>
      <c r="G6" s="133"/>
      <c r="H6" s="133"/>
      <c r="I6" s="133"/>
      <c r="J6" s="134"/>
      <c r="K6" s="114" t="s">
        <v>13</v>
      </c>
      <c r="L6" s="114"/>
      <c r="M6" s="114" t="s">
        <v>14</v>
      </c>
      <c r="N6" s="120"/>
      <c r="P6" s="84"/>
      <c r="Q6" s="13"/>
      <c r="R6" s="13"/>
      <c r="S6" s="13"/>
      <c r="T6" s="13"/>
      <c r="U6" s="13"/>
    </row>
    <row r="7" spans="1:21" ht="15" thickBot="1" x14ac:dyDescent="0.35">
      <c r="A7" s="194"/>
      <c r="B7" s="115"/>
      <c r="C7" s="115"/>
      <c r="D7" s="115"/>
      <c r="E7" s="117"/>
      <c r="F7" s="10" t="s">
        <v>15</v>
      </c>
      <c r="G7" s="10" t="s">
        <v>16</v>
      </c>
      <c r="H7" s="10" t="s">
        <v>17</v>
      </c>
      <c r="I7" s="10" t="s">
        <v>18</v>
      </c>
      <c r="J7" s="10" t="s">
        <v>19</v>
      </c>
      <c r="K7" s="10" t="s">
        <v>20</v>
      </c>
      <c r="L7" s="10" t="s">
        <v>21</v>
      </c>
      <c r="M7" s="115"/>
      <c r="N7" s="121"/>
      <c r="Q7" s="13"/>
      <c r="R7" s="13"/>
      <c r="S7" s="13"/>
      <c r="T7" s="13"/>
      <c r="U7" s="13"/>
    </row>
    <row r="8" spans="1:21" ht="15" thickBot="1" x14ac:dyDescent="0.35">
      <c r="A8" s="214" t="s">
        <v>22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6"/>
      <c r="Q8" s="13"/>
      <c r="R8" s="13"/>
      <c r="S8" s="13"/>
      <c r="T8" s="13"/>
      <c r="U8" s="13"/>
    </row>
    <row r="9" spans="1:21" ht="15" customHeight="1" x14ac:dyDescent="0.3">
      <c r="A9" s="48">
        <v>1</v>
      </c>
      <c r="B9" s="20" t="s">
        <v>52</v>
      </c>
      <c r="C9" s="66" t="s">
        <v>121</v>
      </c>
      <c r="D9" s="83" t="s">
        <v>27</v>
      </c>
      <c r="E9" s="24">
        <v>4</v>
      </c>
      <c r="F9" s="25">
        <v>1</v>
      </c>
      <c r="G9" s="20">
        <v>2</v>
      </c>
      <c r="H9" s="20"/>
      <c r="I9" s="20"/>
      <c r="J9" s="20"/>
      <c r="K9" s="20">
        <f t="shared" ref="K9:K14" si="0">SUM(F9:J9)*14</f>
        <v>42</v>
      </c>
      <c r="L9" s="20">
        <f>E9*25-K9</f>
        <v>58</v>
      </c>
      <c r="M9" s="105" t="s">
        <v>24</v>
      </c>
      <c r="N9" s="106"/>
      <c r="Q9" s="13"/>
      <c r="R9" s="13"/>
      <c r="S9" s="13"/>
      <c r="T9" s="13"/>
      <c r="U9" s="13"/>
    </row>
    <row r="10" spans="1:21" ht="15" customHeight="1" x14ac:dyDescent="0.3">
      <c r="A10" s="49">
        <v>2</v>
      </c>
      <c r="B10" s="21" t="s">
        <v>53</v>
      </c>
      <c r="C10" s="67" t="s">
        <v>122</v>
      </c>
      <c r="D10" s="83" t="s">
        <v>27</v>
      </c>
      <c r="E10" s="22">
        <v>4</v>
      </c>
      <c r="F10" s="23">
        <v>1</v>
      </c>
      <c r="G10" s="21">
        <v>1</v>
      </c>
      <c r="H10" s="21"/>
      <c r="I10" s="21"/>
      <c r="J10" s="21"/>
      <c r="K10" s="21">
        <f t="shared" si="0"/>
        <v>28</v>
      </c>
      <c r="L10" s="21">
        <f t="shared" ref="L10:L14" si="1">E10*25-K10</f>
        <v>72</v>
      </c>
      <c r="M10" s="186" t="s">
        <v>24</v>
      </c>
      <c r="N10" s="187"/>
      <c r="Q10" s="13"/>
      <c r="R10" s="13"/>
      <c r="S10" s="13"/>
      <c r="T10" s="13"/>
      <c r="U10" s="13"/>
    </row>
    <row r="11" spans="1:21" x14ac:dyDescent="0.3">
      <c r="A11" s="49">
        <v>3</v>
      </c>
      <c r="B11" s="21" t="s">
        <v>54</v>
      </c>
      <c r="C11" s="67" t="s">
        <v>123</v>
      </c>
      <c r="D11" s="83" t="s">
        <v>27</v>
      </c>
      <c r="E11" s="22">
        <v>4</v>
      </c>
      <c r="F11" s="23">
        <v>1</v>
      </c>
      <c r="G11" s="21">
        <v>2</v>
      </c>
      <c r="H11" s="21"/>
      <c r="I11" s="21"/>
      <c r="J11" s="21"/>
      <c r="K11" s="21">
        <f t="shared" si="0"/>
        <v>42</v>
      </c>
      <c r="L11" s="21">
        <f t="shared" si="1"/>
        <v>58</v>
      </c>
      <c r="M11" s="140" t="s">
        <v>15</v>
      </c>
      <c r="N11" s="141"/>
      <c r="Q11" s="13"/>
      <c r="R11" s="13"/>
      <c r="S11" s="13"/>
      <c r="T11" s="13"/>
      <c r="U11" s="13"/>
    </row>
    <row r="12" spans="1:21" x14ac:dyDescent="0.3">
      <c r="A12" s="49">
        <v>4</v>
      </c>
      <c r="B12" s="21" t="s">
        <v>55</v>
      </c>
      <c r="C12" s="67" t="s">
        <v>124</v>
      </c>
      <c r="D12" s="83" t="s">
        <v>27</v>
      </c>
      <c r="E12" s="22">
        <v>4</v>
      </c>
      <c r="F12" s="23">
        <v>1</v>
      </c>
      <c r="G12" s="21">
        <v>1</v>
      </c>
      <c r="H12" s="21"/>
      <c r="I12" s="21"/>
      <c r="J12" s="21"/>
      <c r="K12" s="21">
        <f t="shared" si="0"/>
        <v>28</v>
      </c>
      <c r="L12" s="21">
        <f t="shared" si="1"/>
        <v>72</v>
      </c>
      <c r="M12" s="140" t="s">
        <v>24</v>
      </c>
      <c r="N12" s="141"/>
      <c r="Q12" s="13"/>
      <c r="R12" s="13"/>
      <c r="S12" s="13"/>
      <c r="T12" s="13"/>
      <c r="U12" s="13"/>
    </row>
    <row r="13" spans="1:21" x14ac:dyDescent="0.3">
      <c r="A13" s="49">
        <v>5</v>
      </c>
      <c r="B13" s="21" t="s">
        <v>56</v>
      </c>
      <c r="C13" s="67" t="s">
        <v>125</v>
      </c>
      <c r="D13" s="83" t="s">
        <v>27</v>
      </c>
      <c r="E13" s="22">
        <v>3</v>
      </c>
      <c r="F13" s="23"/>
      <c r="G13" s="21"/>
      <c r="H13" s="21"/>
      <c r="I13" s="21">
        <v>1</v>
      </c>
      <c r="J13" s="21"/>
      <c r="K13" s="21">
        <f t="shared" si="0"/>
        <v>14</v>
      </c>
      <c r="L13" s="21">
        <f t="shared" si="1"/>
        <v>61</v>
      </c>
      <c r="M13" s="186" t="s">
        <v>25</v>
      </c>
      <c r="N13" s="187"/>
      <c r="Q13" s="13"/>
      <c r="R13" s="13"/>
      <c r="S13" s="13"/>
      <c r="T13" s="13"/>
      <c r="U13" s="13"/>
    </row>
    <row r="14" spans="1:21" ht="15" customHeight="1" x14ac:dyDescent="0.3">
      <c r="A14" s="49">
        <v>6</v>
      </c>
      <c r="B14" s="21" t="s">
        <v>57</v>
      </c>
      <c r="C14" s="67" t="s">
        <v>126</v>
      </c>
      <c r="D14" s="83" t="s">
        <v>27</v>
      </c>
      <c r="E14" s="83">
        <v>3</v>
      </c>
      <c r="F14" s="93"/>
      <c r="G14" s="94"/>
      <c r="H14" s="94"/>
      <c r="I14" s="94">
        <v>2</v>
      </c>
      <c r="J14" s="94"/>
      <c r="K14" s="21">
        <f t="shared" si="0"/>
        <v>28</v>
      </c>
      <c r="L14" s="21">
        <f t="shared" si="1"/>
        <v>47</v>
      </c>
      <c r="M14" s="140" t="s">
        <v>25</v>
      </c>
      <c r="N14" s="141"/>
      <c r="Q14" s="13"/>
      <c r="R14" s="13"/>
      <c r="S14" s="13"/>
      <c r="T14" s="13"/>
      <c r="U14" s="13"/>
    </row>
    <row r="15" spans="1:21" ht="14.4" customHeight="1" thickBot="1" x14ac:dyDescent="0.35">
      <c r="A15" s="211" t="s">
        <v>48</v>
      </c>
      <c r="B15" s="212"/>
      <c r="C15" s="212"/>
      <c r="D15" s="212"/>
      <c r="E15" s="212"/>
      <c r="F15" s="212"/>
      <c r="G15" s="212"/>
      <c r="H15" s="212"/>
      <c r="I15" s="212"/>
      <c r="J15" s="212"/>
      <c r="K15" s="212"/>
      <c r="L15" s="212"/>
      <c r="M15" s="212"/>
      <c r="N15" s="213"/>
      <c r="Q15" s="13"/>
      <c r="R15" s="13"/>
      <c r="S15" s="13"/>
      <c r="T15" s="13"/>
      <c r="U15" s="13"/>
    </row>
    <row r="16" spans="1:21" x14ac:dyDescent="0.3">
      <c r="A16" s="48">
        <v>7</v>
      </c>
      <c r="B16" s="129" t="s">
        <v>127</v>
      </c>
      <c r="C16" s="66" t="s">
        <v>129</v>
      </c>
      <c r="D16" s="122" t="s">
        <v>23</v>
      </c>
      <c r="E16" s="122">
        <v>4</v>
      </c>
      <c r="F16" s="127">
        <v>1</v>
      </c>
      <c r="G16" s="129">
        <v>1</v>
      </c>
      <c r="H16" s="129"/>
      <c r="I16" s="129"/>
      <c r="J16" s="129"/>
      <c r="K16" s="129">
        <f>SUM(F16:J16)*14</f>
        <v>28</v>
      </c>
      <c r="L16" s="129">
        <f t="shared" ref="L16:L18" si="2">E16*25-K16</f>
        <v>72</v>
      </c>
      <c r="M16" s="105" t="s">
        <v>24</v>
      </c>
      <c r="N16" s="106"/>
      <c r="Q16" s="13"/>
      <c r="R16" s="13"/>
      <c r="S16" s="13"/>
      <c r="T16" s="13"/>
      <c r="U16" s="13"/>
    </row>
    <row r="17" spans="1:21" ht="15" thickBot="1" x14ac:dyDescent="0.35">
      <c r="A17" s="50">
        <v>8</v>
      </c>
      <c r="B17" s="130"/>
      <c r="C17" s="68" t="s">
        <v>130</v>
      </c>
      <c r="D17" s="123"/>
      <c r="E17" s="123"/>
      <c r="F17" s="128"/>
      <c r="G17" s="130"/>
      <c r="H17" s="130"/>
      <c r="I17" s="130"/>
      <c r="J17" s="130"/>
      <c r="K17" s="130"/>
      <c r="L17" s="130"/>
      <c r="M17" s="131"/>
      <c r="N17" s="136"/>
      <c r="Q17" s="28"/>
      <c r="R17" s="28"/>
      <c r="S17" s="28"/>
      <c r="T17" s="28"/>
      <c r="U17" s="28"/>
    </row>
    <row r="18" spans="1:21" x14ac:dyDescent="0.3">
      <c r="A18" s="48">
        <v>9</v>
      </c>
      <c r="B18" s="129" t="s">
        <v>128</v>
      </c>
      <c r="C18" s="66" t="s">
        <v>131</v>
      </c>
      <c r="D18" s="202" t="s">
        <v>23</v>
      </c>
      <c r="E18" s="202">
        <v>4</v>
      </c>
      <c r="F18" s="191">
        <v>1</v>
      </c>
      <c r="G18" s="105">
        <v>1</v>
      </c>
      <c r="H18" s="105"/>
      <c r="I18" s="105"/>
      <c r="J18" s="129"/>
      <c r="K18" s="105">
        <f>SUM(F18:J18)*14</f>
        <v>28</v>
      </c>
      <c r="L18" s="105">
        <f t="shared" si="2"/>
        <v>72</v>
      </c>
      <c r="M18" s="105" t="s">
        <v>24</v>
      </c>
      <c r="N18" s="106"/>
      <c r="Q18" s="28"/>
      <c r="R18" s="28"/>
      <c r="S18" s="28"/>
      <c r="T18" s="28"/>
      <c r="U18" s="28"/>
    </row>
    <row r="19" spans="1:21" ht="15" thickBot="1" x14ac:dyDescent="0.35">
      <c r="A19" s="50">
        <v>10</v>
      </c>
      <c r="B19" s="130"/>
      <c r="C19" s="68" t="s">
        <v>132</v>
      </c>
      <c r="D19" s="203"/>
      <c r="E19" s="203"/>
      <c r="F19" s="192"/>
      <c r="G19" s="131"/>
      <c r="H19" s="131"/>
      <c r="I19" s="131"/>
      <c r="J19" s="130"/>
      <c r="K19" s="131"/>
      <c r="L19" s="131"/>
      <c r="M19" s="131"/>
      <c r="N19" s="136"/>
      <c r="Q19" s="28"/>
      <c r="R19" s="28"/>
      <c r="S19" s="28"/>
      <c r="T19" s="28"/>
      <c r="U19" s="28"/>
    </row>
    <row r="20" spans="1:21" x14ac:dyDescent="0.3">
      <c r="A20" s="220" t="s">
        <v>28</v>
      </c>
      <c r="B20" s="138"/>
      <c r="C20" s="221"/>
      <c r="D20" s="60" t="s">
        <v>29</v>
      </c>
      <c r="E20" s="138">
        <f>SUM(E9:E19)</f>
        <v>30</v>
      </c>
      <c r="F20" s="58">
        <f>SUM(F9:F19)</f>
        <v>6</v>
      </c>
      <c r="G20" s="58">
        <f>SUM(G9:G19)</f>
        <v>8</v>
      </c>
      <c r="H20" s="58">
        <f>SUM(H9:H19)</f>
        <v>0</v>
      </c>
      <c r="I20" s="58">
        <f>SUM(I9:I19)</f>
        <v>3</v>
      </c>
      <c r="J20" s="58"/>
      <c r="K20" s="138">
        <f>SUM(K8:K19)</f>
        <v>238</v>
      </c>
      <c r="L20" s="138">
        <f>SUM(L8:L19)</f>
        <v>512</v>
      </c>
      <c r="M20" s="58" t="s">
        <v>30</v>
      </c>
      <c r="N20" s="59" t="s">
        <v>31</v>
      </c>
      <c r="Q20" s="13"/>
      <c r="R20" s="13"/>
      <c r="S20" s="13"/>
      <c r="T20" s="13"/>
      <c r="U20" s="13"/>
    </row>
    <row r="21" spans="1:21" ht="15" customHeight="1" thickBot="1" x14ac:dyDescent="0.35">
      <c r="A21" s="222"/>
      <c r="B21" s="210"/>
      <c r="C21" s="223"/>
      <c r="D21" s="61" t="s">
        <v>32</v>
      </c>
      <c r="E21" s="210"/>
      <c r="F21" s="62">
        <f>COUNT(F9:F19)</f>
        <v>6</v>
      </c>
      <c r="G21" s="62">
        <f>COUNT(G9:G19)</f>
        <v>6</v>
      </c>
      <c r="H21" s="62">
        <f>COUNT(H9:H19)</f>
        <v>0</v>
      </c>
      <c r="I21" s="62">
        <f>COUNT(I9:I19)</f>
        <v>2</v>
      </c>
      <c r="J21" s="62"/>
      <c r="K21" s="210"/>
      <c r="L21" s="210"/>
      <c r="M21" s="63">
        <f>COUNTIF(M1:M20,"=E")</f>
        <v>5</v>
      </c>
      <c r="N21" s="64">
        <f>COUNTIF(M1:M20,"=V")</f>
        <v>2</v>
      </c>
      <c r="Q21" s="13"/>
      <c r="R21" s="13"/>
      <c r="S21" s="13"/>
      <c r="T21" s="13"/>
      <c r="U21" s="13"/>
    </row>
    <row r="22" spans="1:21" ht="15" customHeight="1" thickBot="1" x14ac:dyDescent="0.35">
      <c r="A22" s="217" t="s">
        <v>49</v>
      </c>
      <c r="B22" s="218"/>
      <c r="C22" s="218"/>
      <c r="D22" s="218"/>
      <c r="E22" s="218"/>
      <c r="F22" s="218"/>
      <c r="G22" s="218"/>
      <c r="H22" s="218"/>
      <c r="I22" s="218"/>
      <c r="J22" s="218"/>
      <c r="K22" s="218"/>
      <c r="L22" s="218"/>
      <c r="M22" s="218"/>
      <c r="N22" s="219"/>
      <c r="Q22" s="13"/>
      <c r="R22" s="13"/>
      <c r="S22" s="13"/>
      <c r="T22" s="13"/>
      <c r="U22" s="13"/>
    </row>
    <row r="23" spans="1:21" ht="15" customHeight="1" thickBot="1" x14ac:dyDescent="0.35">
      <c r="A23" s="48">
        <v>11</v>
      </c>
      <c r="B23" s="47" t="s">
        <v>133</v>
      </c>
      <c r="C23" s="66" t="s">
        <v>137</v>
      </c>
      <c r="D23" s="24" t="s">
        <v>26</v>
      </c>
      <c r="E23" s="24">
        <v>4</v>
      </c>
      <c r="F23" s="25">
        <v>1</v>
      </c>
      <c r="G23" s="20">
        <v>1</v>
      </c>
      <c r="H23" s="20"/>
      <c r="I23" s="20"/>
      <c r="J23" s="20"/>
      <c r="K23" s="20">
        <f>SUM(F23:J23)*14</f>
        <v>28</v>
      </c>
      <c r="L23" s="20">
        <f t="shared" ref="L23:L25" si="3">E23*25-K23</f>
        <v>72</v>
      </c>
      <c r="M23" s="105" t="s">
        <v>25</v>
      </c>
      <c r="N23" s="106"/>
      <c r="Q23" s="13"/>
      <c r="R23" s="13"/>
      <c r="S23" s="13"/>
      <c r="T23" s="13"/>
      <c r="U23" s="13"/>
    </row>
    <row r="24" spans="1:21" ht="41.4" customHeight="1" thickBot="1" x14ac:dyDescent="0.35">
      <c r="A24" s="56">
        <v>12</v>
      </c>
      <c r="B24" s="65" t="s">
        <v>134</v>
      </c>
      <c r="C24" s="71" t="s">
        <v>138</v>
      </c>
      <c r="D24" s="24" t="s">
        <v>26</v>
      </c>
      <c r="E24" s="81">
        <v>5</v>
      </c>
      <c r="F24" s="82">
        <v>1</v>
      </c>
      <c r="G24" s="57">
        <v>2</v>
      </c>
      <c r="H24" s="57"/>
      <c r="I24" s="57"/>
      <c r="J24" s="57"/>
      <c r="K24" s="21">
        <f t="shared" ref="K24:K25" si="4">SUM(F24:J24)*14</f>
        <v>42</v>
      </c>
      <c r="L24" s="21">
        <f t="shared" si="3"/>
        <v>83</v>
      </c>
      <c r="M24" s="140" t="s">
        <v>24</v>
      </c>
      <c r="N24" s="141"/>
      <c r="Q24" s="13"/>
      <c r="R24" s="13"/>
      <c r="S24" s="13"/>
      <c r="T24" s="13"/>
      <c r="U24" s="13"/>
    </row>
    <row r="25" spans="1:21" ht="15" customHeight="1" thickBot="1" x14ac:dyDescent="0.35">
      <c r="A25" s="56">
        <v>13</v>
      </c>
      <c r="B25" s="65" t="s">
        <v>135</v>
      </c>
      <c r="C25" s="71" t="s">
        <v>139</v>
      </c>
      <c r="D25" s="24" t="s">
        <v>26</v>
      </c>
      <c r="E25" s="81">
        <v>5</v>
      </c>
      <c r="F25" s="82"/>
      <c r="G25" s="57"/>
      <c r="H25" s="57"/>
      <c r="I25" s="57"/>
      <c r="J25" s="57"/>
      <c r="K25" s="21">
        <f t="shared" si="4"/>
        <v>0</v>
      </c>
      <c r="L25" s="21">
        <f t="shared" si="3"/>
        <v>125</v>
      </c>
      <c r="M25" s="140" t="s">
        <v>24</v>
      </c>
      <c r="N25" s="141"/>
      <c r="Q25" s="13"/>
      <c r="R25" s="13"/>
      <c r="S25" s="13"/>
      <c r="T25" s="13"/>
      <c r="U25" s="13"/>
    </row>
    <row r="26" spans="1:21" ht="30" customHeight="1" x14ac:dyDescent="0.3">
      <c r="A26" s="49">
        <v>14</v>
      </c>
      <c r="B26" s="104" t="s">
        <v>136</v>
      </c>
      <c r="C26" s="67" t="s">
        <v>140</v>
      </c>
      <c r="D26" s="24" t="s">
        <v>26</v>
      </c>
      <c r="E26" s="22">
        <v>5</v>
      </c>
      <c r="F26" s="23"/>
      <c r="G26" s="21"/>
      <c r="H26" s="21"/>
      <c r="I26" s="21">
        <v>4</v>
      </c>
      <c r="J26" s="21"/>
      <c r="K26" s="21">
        <f>SUM(F26:J26)*14</f>
        <v>56</v>
      </c>
      <c r="L26" s="21">
        <f>E26*25-K26</f>
        <v>69</v>
      </c>
      <c r="M26" s="186" t="s">
        <v>15</v>
      </c>
      <c r="N26" s="187"/>
      <c r="Q26" s="13"/>
      <c r="R26" s="13"/>
      <c r="S26" s="13"/>
      <c r="T26" s="13"/>
      <c r="U26" s="13"/>
    </row>
    <row r="27" spans="1:21" ht="15" customHeight="1" thickBot="1" x14ac:dyDescent="0.35">
      <c r="Q27" s="13"/>
      <c r="R27" s="12"/>
      <c r="S27" s="13"/>
      <c r="T27" s="13"/>
      <c r="U27" s="13"/>
    </row>
    <row r="28" spans="1:21" ht="15" customHeight="1" thickBot="1" x14ac:dyDescent="0.35">
      <c r="B28" s="224" t="s">
        <v>46</v>
      </c>
      <c r="C28" s="225"/>
      <c r="D28" s="52">
        <v>10</v>
      </c>
      <c r="E28" s="226"/>
      <c r="F28" s="227"/>
      <c r="G28" s="53"/>
      <c r="H28" s="53"/>
      <c r="I28" s="53"/>
      <c r="J28" s="53"/>
      <c r="K28" s="53"/>
      <c r="L28" s="53"/>
      <c r="M28" s="54"/>
      <c r="N28" s="55"/>
      <c r="Q28" s="13"/>
      <c r="R28" s="12"/>
      <c r="S28" s="13"/>
      <c r="T28" s="13"/>
      <c r="U28" s="13"/>
    </row>
    <row r="29" spans="1:21" ht="15" customHeight="1" thickBot="1" x14ac:dyDescent="0.3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Q29" s="13"/>
      <c r="R29" s="12"/>
      <c r="S29" s="13"/>
      <c r="T29" s="13"/>
      <c r="U29" s="13"/>
    </row>
    <row r="30" spans="1:21" ht="14.4" customHeight="1" x14ac:dyDescent="0.3">
      <c r="B30" s="154" t="s">
        <v>34</v>
      </c>
      <c r="C30" s="40" t="str">
        <f>Sem_I!C25</f>
        <v>Discipline Obligatorii:</v>
      </c>
      <c r="D30" s="157">
        <f>SUM(F9:J14)</f>
        <v>13</v>
      </c>
      <c r="E30" s="158"/>
      <c r="F30" s="158"/>
      <c r="G30" s="158"/>
      <c r="H30" s="158"/>
      <c r="I30" s="158"/>
      <c r="J30" s="158"/>
      <c r="K30" s="158"/>
      <c r="L30" s="158"/>
      <c r="M30" s="158"/>
      <c r="N30" s="159"/>
      <c r="Q30" s="13"/>
      <c r="R30" s="12"/>
      <c r="S30" s="13"/>
      <c r="T30" s="13"/>
      <c r="U30" s="13"/>
    </row>
    <row r="31" spans="1:21" x14ac:dyDescent="0.3">
      <c r="B31" s="155"/>
      <c r="C31" s="41" t="str">
        <f>Sem_I!C26</f>
        <v>Discipline Opționale:</v>
      </c>
      <c r="D31" s="160">
        <f>SUM(F16:J19)</f>
        <v>4</v>
      </c>
      <c r="E31" s="161"/>
      <c r="F31" s="161"/>
      <c r="G31" s="161"/>
      <c r="H31" s="161"/>
      <c r="I31" s="161"/>
      <c r="J31" s="161"/>
      <c r="K31" s="161"/>
      <c r="L31" s="161"/>
      <c r="M31" s="161"/>
      <c r="N31" s="162"/>
    </row>
    <row r="32" spans="1:21" ht="15" thickBot="1" x14ac:dyDescent="0.35">
      <c r="B32" s="156"/>
      <c r="C32" s="42" t="str">
        <f>Sem_I!C27</f>
        <v>Discipline Facultative:</v>
      </c>
      <c r="D32" s="152">
        <f>SUM(F23:J26)</f>
        <v>9</v>
      </c>
      <c r="E32" s="139"/>
      <c r="F32" s="139"/>
      <c r="G32" s="139"/>
      <c r="H32" s="139"/>
      <c r="I32" s="139"/>
      <c r="J32" s="139"/>
      <c r="K32" s="139"/>
      <c r="L32" s="139"/>
      <c r="M32" s="139"/>
      <c r="N32" s="163"/>
    </row>
    <row r="33" spans="2:14" x14ac:dyDescent="0.3"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</row>
    <row r="34" spans="2:14" x14ac:dyDescent="0.3">
      <c r="B34" s="4" t="s">
        <v>38</v>
      </c>
      <c r="C34" s="9"/>
      <c r="D34" s="1"/>
      <c r="E34" s="110" t="s">
        <v>39</v>
      </c>
      <c r="F34" s="110"/>
      <c r="G34" s="4"/>
      <c r="H34" s="1"/>
      <c r="I34" s="1"/>
      <c r="J34" s="1"/>
      <c r="K34" s="137" t="s">
        <v>40</v>
      </c>
      <c r="L34" s="137"/>
      <c r="M34" s="137"/>
      <c r="N34" s="137"/>
    </row>
    <row r="35" spans="2:14" ht="14.4" customHeight="1" x14ac:dyDescent="0.3">
      <c r="B35" s="108" t="str">
        <f>Sem_I!B30</f>
        <v>Mihnea-Cosmin COSTOIU</v>
      </c>
      <c r="C35" s="108"/>
      <c r="D35" s="142" t="str">
        <f>Sem_I!D30</f>
        <v>Julien Leonard FLEANCU</v>
      </c>
      <c r="E35" s="142"/>
      <c r="F35" s="142"/>
      <c r="G35" s="142"/>
      <c r="H35" s="142"/>
      <c r="I35" s="142"/>
      <c r="J35" s="84"/>
      <c r="K35" s="153" t="str">
        <f>Sem_I!K30</f>
        <v>Liviu Emanuel MIHĂILESCU</v>
      </c>
      <c r="L35" s="153"/>
      <c r="M35" s="153"/>
      <c r="N35" s="153"/>
    </row>
    <row r="36" spans="2:14" ht="15" customHeight="1" x14ac:dyDescent="0.3">
      <c r="B36" s="1"/>
      <c r="C36" s="1"/>
      <c r="H36" s="4"/>
      <c r="I36" s="4"/>
      <c r="J36" s="4"/>
      <c r="K36" s="1"/>
      <c r="L36" s="1"/>
      <c r="M36" s="1"/>
    </row>
    <row r="37" spans="2:14" ht="15" customHeight="1" x14ac:dyDescent="0.3">
      <c r="B37" s="1"/>
      <c r="C37" s="1"/>
      <c r="H37" s="4"/>
      <c r="I37" s="4"/>
      <c r="J37" s="4"/>
      <c r="K37" s="1"/>
      <c r="L37" s="1"/>
      <c r="M37" s="1"/>
    </row>
    <row r="38" spans="2:14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2:14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2:14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2:14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4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2:14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2:14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2:14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2:14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2:14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2:14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3">
      <c r="A49" s="143" t="s">
        <v>47</v>
      </c>
      <c r="B49" s="143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</row>
    <row r="50" spans="1:13" x14ac:dyDescent="0.3">
      <c r="A50" s="144" t="s">
        <v>42</v>
      </c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</row>
    <row r="51" spans="1:13" x14ac:dyDescent="0.3">
      <c r="B51" s="1"/>
      <c r="C51" s="1"/>
      <c r="D51" s="4"/>
      <c r="E51" s="4"/>
      <c r="F51" s="4"/>
      <c r="G51" s="4"/>
      <c r="H51" s="1"/>
      <c r="I51" s="1"/>
      <c r="J51" s="1"/>
      <c r="K51" s="1"/>
      <c r="L51" s="1"/>
      <c r="M51" s="1"/>
    </row>
    <row r="52" spans="1:13" x14ac:dyDescent="0.3">
      <c r="B52" s="1"/>
      <c r="C52" s="1"/>
      <c r="D52" s="1"/>
      <c r="E52" s="4"/>
      <c r="F52" s="4"/>
      <c r="G52" s="4"/>
      <c r="H52" s="1"/>
      <c r="I52" s="1"/>
      <c r="J52" s="1"/>
      <c r="K52" s="1"/>
      <c r="L52" s="1"/>
      <c r="M52" s="1"/>
    </row>
    <row r="53" spans="1:13" x14ac:dyDescent="0.3">
      <c r="B53" s="1"/>
      <c r="C53" s="1"/>
      <c r="D53" s="1"/>
      <c r="E53" s="4"/>
      <c r="F53" s="4"/>
      <c r="G53" s="4"/>
      <c r="H53" s="1"/>
      <c r="I53" s="1"/>
      <c r="J53" s="1"/>
      <c r="K53" s="1"/>
      <c r="L53" s="1"/>
      <c r="M53" s="1"/>
    </row>
    <row r="54" spans="1:13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</sheetData>
  <sheetProtection formatCells="0" formatRows="0" insertRows="0" insertHyperlinks="0" deleteRows="0" sort="0" autoFilter="0" pivotTables="0"/>
  <protectedRanges>
    <protectedRange sqref="A16:XFD19 A28:XFD29 A24:XFD26 A9:XFD14 A23:XFD23" name="Editabil"/>
  </protectedRanges>
  <mergeCells count="69">
    <mergeCell ref="M24:N24"/>
    <mergeCell ref="M25:N25"/>
    <mergeCell ref="B35:C35"/>
    <mergeCell ref="D35:I35"/>
    <mergeCell ref="K35:N35"/>
    <mergeCell ref="K34:N34"/>
    <mergeCell ref="E34:F34"/>
    <mergeCell ref="B28:C28"/>
    <mergeCell ref="E28:F28"/>
    <mergeCell ref="B30:B32"/>
    <mergeCell ref="D30:N30"/>
    <mergeCell ref="D31:N31"/>
    <mergeCell ref="D32:N32"/>
    <mergeCell ref="B2:C2"/>
    <mergeCell ref="L2:M2"/>
    <mergeCell ref="C3:G3"/>
    <mergeCell ref="L3:M3"/>
    <mergeCell ref="C5:G5"/>
    <mergeCell ref="L5:M5"/>
    <mergeCell ref="B6:B7"/>
    <mergeCell ref="C6:C7"/>
    <mergeCell ref="D6:D7"/>
    <mergeCell ref="E6:E7"/>
    <mergeCell ref="K6:L6"/>
    <mergeCell ref="F6:J6"/>
    <mergeCell ref="A22:N22"/>
    <mergeCell ref="A20:C21"/>
    <mergeCell ref="E18:E19"/>
    <mergeCell ref="J18:J19"/>
    <mergeCell ref="D18:D19"/>
    <mergeCell ref="E20:E21"/>
    <mergeCell ref="L20:L21"/>
    <mergeCell ref="I18:I19"/>
    <mergeCell ref="K18:K19"/>
    <mergeCell ref="A15:N15"/>
    <mergeCell ref="A6:A7"/>
    <mergeCell ref="A8:N8"/>
    <mergeCell ref="B16:B17"/>
    <mergeCell ref="B18:B19"/>
    <mergeCell ref="M9:N9"/>
    <mergeCell ref="M10:N10"/>
    <mergeCell ref="M11:N11"/>
    <mergeCell ref="M13:N13"/>
    <mergeCell ref="I16:I17"/>
    <mergeCell ref="M14:N14"/>
    <mergeCell ref="M12:N12"/>
    <mergeCell ref="J16:J17"/>
    <mergeCell ref="E16:E17"/>
    <mergeCell ref="H16:H17"/>
    <mergeCell ref="F18:F19"/>
    <mergeCell ref="G18:G19"/>
    <mergeCell ref="H18:H19"/>
    <mergeCell ref="F16:F17"/>
    <mergeCell ref="A49:M49"/>
    <mergeCell ref="A50:M50"/>
    <mergeCell ref="L1:M1"/>
    <mergeCell ref="M23:N23"/>
    <mergeCell ref="M26:N26"/>
    <mergeCell ref="K20:K21"/>
    <mergeCell ref="D1:H1"/>
    <mergeCell ref="D2:H2"/>
    <mergeCell ref="K16:K17"/>
    <mergeCell ref="L16:L17"/>
    <mergeCell ref="M16:N17"/>
    <mergeCell ref="L18:L19"/>
    <mergeCell ref="M18:N19"/>
    <mergeCell ref="D16:D17"/>
    <mergeCell ref="M6:N7"/>
    <mergeCell ref="G16:G17"/>
  </mergeCells>
  <conditionalFormatting sqref="D1:D14 D16 D18 D20:D48">
    <cfRule type="cellIs" dxfId="2" priority="4" operator="equal">
      <formula>"DS"</formula>
    </cfRule>
    <cfRule type="cellIs" dxfId="1" priority="8" operator="equal">
      <formula>"DA"</formula>
    </cfRule>
    <cfRule type="cellIs" dxfId="0" priority="10" operator="equal">
      <formula>"DC"</formula>
    </cfRule>
  </conditionalFormatting>
  <printOptions horizontalCentered="1" verticalCentered="1"/>
  <pageMargins left="0.15748031496062992" right="0.23622047244094491" top="0.55118110236220474" bottom="0.15748031496062992" header="0.31496062992125984" footer="0.15748031496062992"/>
  <pageSetup paperSize="9" scale="99" orientation="landscape" horizontalDpi="300" verticalDpi="300" r:id="rId1"/>
  <rowBreaks count="1" manualBreakCount="1">
    <brk id="36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Sem_I</vt:lpstr>
      <vt:lpstr>Sem_II</vt:lpstr>
      <vt:lpstr>Sem_III</vt:lpstr>
      <vt:lpstr>Sem_IV</vt:lpstr>
      <vt:lpstr>Sem_I!Print_Area</vt:lpstr>
      <vt:lpstr>Sem_II!Print_Area</vt:lpstr>
      <vt:lpstr>Sem_III!Print_Area</vt:lpstr>
      <vt:lpstr>Sem_IV!Print_Area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Petrisor</dc:creator>
  <cp:lastModifiedBy>kidsano.office@gmail.com</cp:lastModifiedBy>
  <cp:revision/>
  <dcterms:created xsi:type="dcterms:W3CDTF">2015-06-05T18:19:34Z</dcterms:created>
  <dcterms:modified xsi:type="dcterms:W3CDTF">2024-07-16T05:39:55Z</dcterms:modified>
</cp:coreProperties>
</file>