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ncac\Desktop\Planuri de INV_2025_2028_01.10\planuri in lucru_2025\"/>
    </mc:Choice>
  </mc:AlternateContent>
  <xr:revisionPtr revIDLastSave="0" documentId="13_ncr:1_{467245E2-5A02-4548-95F0-B1BF4E70A38E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Sem_I" sheetId="14" r:id="rId1"/>
    <sheet name="Sem_II" sheetId="24" r:id="rId2"/>
    <sheet name="Sem_III" sheetId="19" r:id="rId3"/>
    <sheet name="Sem_IV" sheetId="21" r:id="rId4"/>
  </sheets>
  <definedNames>
    <definedName name="_xlnm.Print_Area" localSheetId="0">Sem_I!$A$1:$M$60</definedName>
    <definedName name="_xlnm.Print_Area" localSheetId="1">Sem_II!$A$1:$M$58</definedName>
    <definedName name="_xlnm.Print_Area" localSheetId="2">Sem_III!$A$1:$M$59</definedName>
    <definedName name="_xlnm.Print_Area" localSheetId="3">Sem_IV!$A$1:$M$65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21" l="1"/>
  <c r="F16" i="21"/>
  <c r="F17" i="19"/>
  <c r="D22" i="19"/>
  <c r="K17" i="19"/>
  <c r="K17" i="24"/>
  <c r="D22" i="24"/>
  <c r="F17" i="24"/>
  <c r="D23" i="14"/>
  <c r="F17" i="14"/>
  <c r="K17" i="14"/>
  <c r="I18" i="24"/>
  <c r="I17" i="24"/>
  <c r="H18" i="24"/>
  <c r="H17" i="24"/>
  <c r="G18" i="24"/>
  <c r="F18" i="24"/>
  <c r="E17" i="24"/>
  <c r="J11" i="21"/>
  <c r="K11" i="21" s="1"/>
  <c r="J10" i="21"/>
  <c r="J9" i="21"/>
  <c r="I17" i="19"/>
  <c r="H17" i="19"/>
  <c r="I18" i="19"/>
  <c r="H18" i="19"/>
  <c r="E17" i="19"/>
  <c r="M18" i="19"/>
  <c r="L18" i="19"/>
  <c r="K16" i="19"/>
  <c r="K15" i="19"/>
  <c r="K14" i="19"/>
  <c r="K13" i="19"/>
  <c r="J16" i="19"/>
  <c r="J15" i="19"/>
  <c r="J14" i="19"/>
  <c r="J13" i="19"/>
  <c r="D23" i="19"/>
  <c r="G18" i="19"/>
  <c r="G17" i="19"/>
  <c r="F18" i="19"/>
  <c r="D23" i="24"/>
  <c r="M18" i="24"/>
  <c r="L18" i="24"/>
  <c r="G17" i="24"/>
  <c r="J16" i="24"/>
  <c r="J15" i="24"/>
  <c r="K15" i="24" s="1"/>
  <c r="E16" i="21" l="1"/>
  <c r="G17" i="21"/>
  <c r="F17" i="21"/>
  <c r="I16" i="21"/>
  <c r="H16" i="21"/>
  <c r="G16" i="21"/>
  <c r="D27" i="21" l="1"/>
  <c r="J15" i="21"/>
  <c r="J14" i="21"/>
  <c r="K14" i="21" s="1"/>
  <c r="K16" i="21" s="1"/>
  <c r="J14" i="24"/>
  <c r="J13" i="24"/>
  <c r="J17" i="24" s="1"/>
  <c r="D28" i="21" l="1"/>
  <c r="D24" i="19"/>
  <c r="J19" i="21"/>
  <c r="K19" i="21" s="1"/>
  <c r="J20" i="19"/>
  <c r="K20" i="19" s="1"/>
  <c r="J20" i="24"/>
  <c r="K20" i="24" s="1"/>
  <c r="J20" i="14"/>
  <c r="K20" i="14" s="1"/>
  <c r="I17" i="21"/>
  <c r="H17" i="21"/>
  <c r="M17" i="21"/>
  <c r="K10" i="21"/>
  <c r="D24" i="24"/>
  <c r="D25" i="14"/>
  <c r="J21" i="14"/>
  <c r="K21" i="14" s="1"/>
  <c r="D1" i="21"/>
  <c r="D1" i="19"/>
  <c r="D1" i="24"/>
  <c r="J31" i="21" l="1"/>
  <c r="J16" i="21"/>
  <c r="K9" i="21" l="1"/>
  <c r="K13" i="24"/>
  <c r="I18" i="14"/>
  <c r="I17" i="14"/>
  <c r="E17" i="14"/>
  <c r="L18" i="14"/>
  <c r="C4" i="21"/>
  <c r="J10" i="14"/>
  <c r="K10" i="14" s="1"/>
  <c r="J11" i="14"/>
  <c r="J12" i="14"/>
  <c r="M18" i="14" l="1"/>
  <c r="B31" i="21" l="1"/>
  <c r="B27" i="24"/>
  <c r="B27" i="19"/>
  <c r="J27" i="19"/>
  <c r="J27" i="24"/>
  <c r="H18" i="14"/>
  <c r="G18" i="14"/>
  <c r="F18" i="14"/>
  <c r="D24" i="14"/>
  <c r="H17" i="14"/>
  <c r="G17" i="14"/>
  <c r="J9" i="19" l="1"/>
  <c r="D2" i="19"/>
  <c r="K9" i="19" l="1"/>
  <c r="J10" i="19"/>
  <c r="K10" i="19" s="1"/>
  <c r="J10" i="24"/>
  <c r="J9" i="24"/>
  <c r="J9" i="14"/>
  <c r="J17" i="14" s="1"/>
  <c r="K11" i="14"/>
  <c r="K12" i="14"/>
  <c r="L2" i="21"/>
  <c r="L17" i="21" s="1"/>
  <c r="D2" i="21"/>
  <c r="J17" i="19" l="1"/>
  <c r="C28" i="21"/>
  <c r="C24" i="19"/>
  <c r="C24" i="24"/>
  <c r="D31" i="21"/>
  <c r="D27" i="19"/>
  <c r="D27" i="24"/>
  <c r="C27" i="21"/>
  <c r="C23" i="19"/>
  <c r="C23" i="24"/>
  <c r="C26" i="21"/>
  <c r="C22" i="19"/>
  <c r="C22" i="24"/>
  <c r="C4" i="19"/>
  <c r="C4" i="24"/>
  <c r="L3" i="24"/>
  <c r="C3" i="21"/>
  <c r="C3" i="19"/>
  <c r="C3" i="24"/>
  <c r="L2" i="24"/>
  <c r="D2" i="24"/>
  <c r="K10" i="24"/>
  <c r="K9" i="24"/>
  <c r="K9" i="14" l="1"/>
</calcChain>
</file>

<file path=xl/sharedStrings.xml><?xml version="1.0" encoding="utf-8"?>
<sst xmlns="http://schemas.openxmlformats.org/spreadsheetml/2006/main" count="275" uniqueCount="121">
  <si>
    <t>Plan de învățământ masterat</t>
  </si>
  <si>
    <t>2025 - 2027</t>
  </si>
  <si>
    <t>Anul universitar:</t>
  </si>
  <si>
    <t>2025 - 2026</t>
  </si>
  <si>
    <t xml:space="preserve">Domeniul: </t>
  </si>
  <si>
    <t>Anul de studii:</t>
  </si>
  <si>
    <t>I</t>
  </si>
  <si>
    <t xml:space="preserve">Programul de studii: </t>
  </si>
  <si>
    <t>Semestrul:</t>
  </si>
  <si>
    <t>Nr.
crt.</t>
  </si>
  <si>
    <t>Codul disciplinei</t>
  </si>
  <si>
    <t xml:space="preserve">Denumirea disciplinei </t>
  </si>
  <si>
    <t>Categorie formativă</t>
  </si>
  <si>
    <t>Nr. ECTS</t>
  </si>
  <si>
    <t>Ore/săptămână</t>
  </si>
  <si>
    <t>Total ore</t>
  </si>
  <si>
    <t>Forma de evaluare</t>
  </si>
  <si>
    <t>C</t>
  </si>
  <si>
    <t>S</t>
  </si>
  <si>
    <t>L</t>
  </si>
  <si>
    <t>Activități 
didactice</t>
  </si>
  <si>
    <t>Studiu Individual</t>
  </si>
  <si>
    <t xml:space="preserve">Discipline Obligatorii (Ob) </t>
  </si>
  <si>
    <t>F</t>
  </si>
  <si>
    <t>E</t>
  </si>
  <si>
    <t>Discipline opționale (Op)</t>
  </si>
  <si>
    <t>V</t>
  </si>
  <si>
    <t>Statistici:</t>
  </si>
  <si>
    <t>ECTS/Ore:</t>
  </si>
  <si>
    <t>Ex.</t>
  </si>
  <si>
    <t>Ver./Col.</t>
  </si>
  <si>
    <t>Număr:</t>
  </si>
  <si>
    <t>Discipline facultative (Fac)</t>
  </si>
  <si>
    <t>Proiectarea și managementul programelor educaționale</t>
  </si>
  <si>
    <t>TOTAL NUMĂR 
DE ORE</t>
  </si>
  <si>
    <t>Discipline Obligatorii:</t>
  </si>
  <si>
    <t>Discipline Opționale:</t>
  </si>
  <si>
    <t>Discipline Facultative:</t>
  </si>
  <si>
    <t>Rector,</t>
  </si>
  <si>
    <t>Decan,</t>
  </si>
  <si>
    <t>Director departament,</t>
  </si>
  <si>
    <t>Mihnea - Cosmin COSTOIU</t>
  </si>
  <si>
    <r>
      <t xml:space="preserve">Avizat </t>
    </r>
    <r>
      <rPr>
        <i/>
        <sz val="11"/>
        <color theme="1"/>
        <rFont val="Arial Nova Light"/>
        <family val="2"/>
      </rPr>
      <t>Direcția evaluarea și asigurarea calității</t>
    </r>
    <r>
      <rPr>
        <sz val="11"/>
        <color theme="1"/>
        <rFont val="Arial Nova Light"/>
        <family val="2"/>
      </rPr>
      <t>,</t>
    </r>
  </si>
  <si>
    <t>Petrișor-Laurențiu ȚUCĂ</t>
  </si>
  <si>
    <t>II</t>
  </si>
  <si>
    <t>Psihopedagogia adolescenților, tinerilor și adulților</t>
  </si>
  <si>
    <r>
      <t xml:space="preserve">Avizat </t>
    </r>
    <r>
      <rPr>
        <i/>
        <sz val="11"/>
        <color rgb="FF000000"/>
        <rFont val="Arial Nova Light"/>
        <family val="2"/>
      </rPr>
      <t>Direcția evaluarea și asigurarea calității</t>
    </r>
    <r>
      <rPr>
        <sz val="11"/>
        <color rgb="FF000000"/>
        <rFont val="Arial Nova Light"/>
        <family val="2"/>
      </rPr>
      <t>,</t>
    </r>
  </si>
  <si>
    <t>2026 - 2027</t>
  </si>
  <si>
    <t>Nr. Crt.</t>
  </si>
  <si>
    <t>Didactica domeniului și dezvoltării în didactica specializării (învățământ liceal, postliceal)</t>
  </si>
  <si>
    <t>Practică pedagogică de specialitate în învățământul preuniversitar (învățământ liceal, postliceal)</t>
  </si>
  <si>
    <t>42 ore</t>
  </si>
  <si>
    <t>Examen de absolvire: Nivelul II</t>
  </si>
  <si>
    <t xml:space="preserve">     5 ECTS</t>
  </si>
  <si>
    <t>Promovarea examenului de disertație</t>
  </si>
  <si>
    <t xml:space="preserve">     10 ECTS</t>
  </si>
  <si>
    <t>C'</t>
  </si>
  <si>
    <t>P/Cer.</t>
  </si>
  <si>
    <t>Practici avansate de etică și deontologie universitară</t>
  </si>
  <si>
    <t>Metodologia cercetării educaționale</t>
  </si>
  <si>
    <t>Managementul organizației școlare</t>
  </si>
  <si>
    <t>S'</t>
  </si>
  <si>
    <t>Marius-Claudiu LANGA</t>
  </si>
  <si>
    <t>Manuela-Mihaela CIUCUREL</t>
  </si>
  <si>
    <r>
      <t>UPB.21.M1.L.06</t>
    </r>
    <r>
      <rPr>
        <sz val="11"/>
        <color indexed="10"/>
        <rFont val="Calibri"/>
        <family val="2"/>
      </rPr>
      <t>.</t>
    </r>
    <r>
      <rPr>
        <sz val="11"/>
        <color indexed="8"/>
        <rFont val="Calibri"/>
        <family val="2"/>
      </rPr>
      <t>-91</t>
    </r>
  </si>
  <si>
    <t>UPB.21.M1.L.06.-92</t>
  </si>
  <si>
    <t>UPB.21.M2.L.06.-93</t>
  </si>
  <si>
    <t>UPB.21.M3.L.06.-943</t>
  </si>
  <si>
    <t>UPB.21.M4.L.06.-952</t>
  </si>
  <si>
    <t>UPB.21.M4.L.06.-96</t>
  </si>
  <si>
    <t>Asistență Socială</t>
  </si>
  <si>
    <t>Cercetare socială avansată</t>
  </si>
  <si>
    <t>Consiliere în asistența socială</t>
  </si>
  <si>
    <t>UPB.21.M1.O.08-01</t>
  </si>
  <si>
    <t>Teorii clasice și moderne în asistența socială</t>
  </si>
  <si>
    <t>UPB.21.M1.O.08-02</t>
  </si>
  <si>
    <t>Teorii psihosociale în consiliere</t>
  </si>
  <si>
    <t>UPB.21.M1.O.08-03</t>
  </si>
  <si>
    <t>UPB.21.M1.O.08-04</t>
  </si>
  <si>
    <t>Promovarea sănătății. Educație pentru sănătate</t>
  </si>
  <si>
    <t>UPB.21.M1.O.08-05</t>
  </si>
  <si>
    <t>Practică: Elaborarea, implementarea și evaluarea proiectelor de consiliere în asistența socială I</t>
  </si>
  <si>
    <t>UPB.21.M2.O.08-06</t>
  </si>
  <si>
    <t>Servicii de asistență și consiliere în mediile educaționale</t>
  </si>
  <si>
    <t>UPB.21.M2.O.08-07</t>
  </si>
  <si>
    <t>Servicii de consiliere pentru persoanele cu dizabilități și familiile acestora</t>
  </si>
  <si>
    <t>UPB.21.M2.O.08-08</t>
  </si>
  <si>
    <t>Practică: Elaborarea, implementarea și evaluarea proiectelor de consiliere în asistența socială II</t>
  </si>
  <si>
    <t>UPB.21.M2.A.08-09</t>
  </si>
  <si>
    <t>Servicii de asistență și consiliere pentru persoanele vârstnice</t>
  </si>
  <si>
    <t>UPB.21.M2.A.08-10</t>
  </si>
  <si>
    <t>Managementul stresului și implicațiile socio-umane în procesul consilierii</t>
  </si>
  <si>
    <t>UPB.21.M2.A.08-11</t>
  </si>
  <si>
    <t>Drept social</t>
  </si>
  <si>
    <t>UPB.21.M2.A.08-12</t>
  </si>
  <si>
    <t>Copiii, criminalitatea şi justiția: drepturi şi responsabilități</t>
  </si>
  <si>
    <t>UPB.21.M3.O.08-01</t>
  </si>
  <si>
    <t>Consilierea și asistența socială a persoanelor marginalizate</t>
  </si>
  <si>
    <t>UPB.21.M3.O.08-02</t>
  </si>
  <si>
    <t>Consilierea și asistența socială a persoanelor cu adicții</t>
  </si>
  <si>
    <t>UPB.21.M3.O.08-03</t>
  </si>
  <si>
    <t>Practica aplicată în serviciile de consiliere şi asistenţă socială. Internship într-o organizaţie de profil</t>
  </si>
  <si>
    <t>UPB.21.M3.A.08-04</t>
  </si>
  <si>
    <t>Stiluri și metode de comunicare în consiliere</t>
  </si>
  <si>
    <t>UPB.21.M3.A.08-05</t>
  </si>
  <si>
    <t>Comunicare și relaționare în domeniul asistenței sociale</t>
  </si>
  <si>
    <t>UPB.21.M3.A.08-06</t>
  </si>
  <si>
    <t>Programe de bune practici în prevenirea abuzului și neglijării</t>
  </si>
  <si>
    <t>UPB.21.M3.A.08-07</t>
  </si>
  <si>
    <t>Modele de politici sociale pentru familii şi vârstnici</t>
  </si>
  <si>
    <t>UPB.21.M4.O.08-08</t>
  </si>
  <si>
    <t>Metode și tehnici de consiliere a copiilor și adolescenților</t>
  </si>
  <si>
    <t>UPB.21.M4.O.08-09</t>
  </si>
  <si>
    <t>Cuplul și familia în criză. Terapie și consiliere</t>
  </si>
  <si>
    <t>UPB.21.M4.O.08-10</t>
  </si>
  <si>
    <t>UPB.21.M4.O.08-11</t>
  </si>
  <si>
    <t>Practică de elaborare a lucrării de disertație</t>
  </si>
  <si>
    <t>UPB.21.M4.A.08-12</t>
  </si>
  <si>
    <t>Consilierea grupurilor aflate în dificultate</t>
  </si>
  <si>
    <t>UPB.21.M4.A.08-13</t>
  </si>
  <si>
    <t>Consiliere și asistență socială cu grupuri specifice de delincvenți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</si>
</sst>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10.5"/>
      <color theme="1"/>
      <name val="Calibri"/>
      <family val="2"/>
      <scheme val="minor"/>
    </font>
    <font>
      <sz val="11"/>
      <color theme="1"/>
      <name val="Arial Nova Light"/>
      <family val="2"/>
    </font>
    <font>
      <i/>
      <sz val="11"/>
      <color theme="1"/>
      <name val="Arial Nova Light"/>
      <family val="2"/>
    </font>
    <font>
      <sz val="11"/>
      <color rgb="FF000000"/>
      <name val="Arial Nova Light"/>
      <family val="2"/>
    </font>
    <font>
      <i/>
      <sz val="11"/>
      <color rgb="FF000000"/>
      <name val="Arial Nova Light"/>
      <family val="2"/>
    </font>
    <font>
      <b/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</font>
    <font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D54DA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85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3" xfId="0" applyBorder="1"/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0" fillId="0" borderId="30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9" xfId="0" applyFont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1" fillId="0" borderId="56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/>
    </xf>
    <xf numFmtId="0" fontId="1" fillId="0" borderId="4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44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1" fillId="0" borderId="61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0" fillId="0" borderId="0" xfId="0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0" fillId="0" borderId="35" xfId="0" applyBorder="1" applyAlignment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64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0" fillId="0" borderId="36" xfId="0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6" borderId="44" xfId="0" applyFill="1" applyBorder="1" applyAlignment="1" applyProtection="1">
      <alignment horizontal="center" vertical="center" wrapText="1"/>
      <protection locked="0"/>
    </xf>
    <xf numFmtId="0" fontId="0" fillId="0" borderId="47" xfId="0" applyBorder="1" applyAlignment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22" fillId="0" borderId="5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38" xfId="0" applyBorder="1" applyAlignment="1" applyProtection="1">
      <alignment horizontal="center" vertical="center" wrapText="1"/>
      <protection locked="0"/>
    </xf>
    <xf numFmtId="0" fontId="0" fillId="0" borderId="46" xfId="0" applyBorder="1" applyAlignment="1" applyProtection="1">
      <alignment horizontal="center" vertical="center" wrapText="1"/>
      <protection locked="0"/>
    </xf>
    <xf numFmtId="0" fontId="16" fillId="0" borderId="12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17" fillId="0" borderId="4" xfId="1" applyFont="1" applyBorder="1" applyAlignment="1">
      <alignment horizontal="center" vertical="center"/>
    </xf>
    <xf numFmtId="0" fontId="17" fillId="0" borderId="5" xfId="1" applyFont="1" applyBorder="1" applyAlignment="1">
      <alignment horizontal="center" vertical="center"/>
    </xf>
    <xf numFmtId="0" fontId="17" fillId="0" borderId="11" xfId="1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0" fillId="0" borderId="12" xfId="0" applyBorder="1" applyAlignment="1">
      <alignment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3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8" xfId="0" applyBorder="1" applyAlignment="1">
      <alignment horizontal="center" vertical="center" wrapText="1"/>
    </xf>
    <xf numFmtId="0" fontId="0" fillId="0" borderId="49" xfId="0" applyBorder="1" applyAlignment="1">
      <alignment horizontal="center"/>
    </xf>
    <xf numFmtId="0" fontId="0" fillId="0" borderId="65" xfId="0" applyBorder="1" applyAlignment="1">
      <alignment vertical="center" wrapText="1"/>
    </xf>
    <xf numFmtId="0" fontId="0" fillId="0" borderId="66" xfId="0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left" vertical="center" wrapText="1"/>
    </xf>
    <xf numFmtId="0" fontId="6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5" borderId="36" xfId="0" applyFont="1" applyFill="1" applyBorder="1" applyAlignment="1">
      <alignment horizontal="center" vertical="center" wrapText="1"/>
    </xf>
    <xf numFmtId="0" fontId="1" fillId="5" borderId="37" xfId="0" applyFont="1" applyFill="1" applyBorder="1" applyAlignment="1">
      <alignment horizontal="center" vertical="center" wrapText="1"/>
    </xf>
    <xf numFmtId="0" fontId="1" fillId="5" borderId="6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top" wrapText="1"/>
    </xf>
    <xf numFmtId="0" fontId="0" fillId="0" borderId="4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40" xfId="0" applyBorder="1" applyAlignment="1" applyProtection="1">
      <alignment horizontal="center" vertical="center" wrapText="1"/>
      <protection locked="0"/>
    </xf>
    <xf numFmtId="0" fontId="0" fillId="0" borderId="55" xfId="0" applyBorder="1" applyAlignment="1" applyProtection="1">
      <alignment horizontal="center" vertical="center" wrapText="1"/>
      <protection locked="0"/>
    </xf>
    <xf numFmtId="0" fontId="16" fillId="0" borderId="25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1" fillId="3" borderId="41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textRotation="90" wrapText="1"/>
    </xf>
    <xf numFmtId="0" fontId="1" fillId="2" borderId="9" xfId="0" applyFont="1" applyFill="1" applyBorder="1" applyAlignment="1">
      <alignment horizontal="center" vertical="center" textRotation="90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textRotation="90" wrapText="1"/>
    </xf>
    <xf numFmtId="0" fontId="1" fillId="2" borderId="32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48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59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 wrapText="1"/>
    </xf>
    <xf numFmtId="0" fontId="1" fillId="5" borderId="20" xfId="0" applyFont="1" applyFill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0" fillId="0" borderId="44" xfId="0" applyBorder="1" applyAlignment="1" applyProtection="1">
      <alignment horizontal="center" vertical="center" wrapText="1"/>
      <protection locked="0"/>
    </xf>
    <xf numFmtId="0" fontId="16" fillId="0" borderId="51" xfId="0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2" fillId="0" borderId="5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5" borderId="37" xfId="0" applyFont="1" applyFill="1" applyBorder="1" applyAlignment="1">
      <alignment horizontal="center" vertical="center"/>
    </xf>
    <xf numFmtId="0" fontId="1" fillId="5" borderId="63" xfId="0" applyFont="1" applyFill="1" applyBorder="1" applyAlignment="1">
      <alignment horizontal="center" vertical="center"/>
    </xf>
    <xf numFmtId="0" fontId="1" fillId="0" borderId="49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3" borderId="37" xfId="0" applyFont="1" applyFill="1" applyBorder="1" applyAlignment="1">
      <alignment horizontal="center" vertical="center" wrapText="1"/>
    </xf>
    <xf numFmtId="0" fontId="1" fillId="3" borderId="63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2" xfId="0" applyBorder="1" applyAlignment="1">
      <alignment horizontal="right"/>
    </xf>
    <xf numFmtId="0" fontId="0" fillId="0" borderId="23" xfId="0" applyBorder="1" applyAlignment="1">
      <alignment horizontal="right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1" fillId="2" borderId="52" xfId="0" applyFont="1" applyFill="1" applyBorder="1" applyAlignment="1">
      <alignment horizontal="center" vertical="center" wrapText="1"/>
    </xf>
    <xf numFmtId="0" fontId="1" fillId="0" borderId="62" xfId="0" applyFont="1" applyBorder="1" applyAlignment="1">
      <alignment horizontal="left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2" borderId="50" xfId="0" applyFont="1" applyFill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0" fillId="0" borderId="0" xfId="0" applyAlignment="1">
      <alignment horizontal="right" wrapText="1"/>
    </xf>
  </cellXfs>
  <cellStyles count="2">
    <cellStyle name="Normal" xfId="0" builtinId="0"/>
    <cellStyle name="Normal 2" xfId="1" xr:uid="{F1ED4C29-A1A8-481B-97CB-BB6785421270}"/>
  </cellStyles>
  <dxfs count="75"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CD54DA"/>
      <color rgb="FF00FF99"/>
      <color rgb="FFFFFF99"/>
      <color rgb="FFFFCC66"/>
      <color rgb="FFFF99CC"/>
      <color rgb="FFD47AE6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0</xdr:row>
      <xdr:rowOff>47625</xdr:rowOff>
    </xdr:from>
    <xdr:to>
      <xdr:col>1</xdr:col>
      <xdr:colOff>1009758</xdr:colOff>
      <xdr:row>0</xdr:row>
      <xdr:rowOff>819258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E80031-1B08-5EF0-FA72-4864304DA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0" y="47625"/>
          <a:ext cx="771633" cy="771633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11</xdr:col>
      <xdr:colOff>0</xdr:colOff>
      <xdr:row>0</xdr:row>
      <xdr:rowOff>678180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E8E9019D-90A6-4DEE-BA58-A1EDF149C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1980" y="0"/>
          <a:ext cx="75438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0</xdr:row>
      <xdr:rowOff>76200</xdr:rowOff>
    </xdr:from>
    <xdr:to>
      <xdr:col>1</xdr:col>
      <xdr:colOff>990708</xdr:colOff>
      <xdr:row>0</xdr:row>
      <xdr:rowOff>847833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4EE70F-FDC2-43ED-AA97-27F7338D5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76200"/>
          <a:ext cx="771633" cy="771633"/>
        </a:xfrm>
        <a:prstGeom prst="rect">
          <a:avLst/>
        </a:prstGeom>
      </xdr:spPr>
    </xdr:pic>
    <xdr:clientData/>
  </xdr:twoCellAnchor>
  <xdr:twoCellAnchor editAs="oneCell">
    <xdr:from>
      <xdr:col>10</xdr:col>
      <xdr:colOff>113485</xdr:colOff>
      <xdr:row>0</xdr:row>
      <xdr:rowOff>160020</xdr:rowOff>
    </xdr:from>
    <xdr:to>
      <xdr:col>11</xdr:col>
      <xdr:colOff>113485</xdr:colOff>
      <xdr:row>0</xdr:row>
      <xdr:rowOff>838200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25198296-46C1-4BAA-B558-17D274CFD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5465" y="160020"/>
          <a:ext cx="75438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0</xdr:row>
      <xdr:rowOff>66675</xdr:rowOff>
    </xdr:from>
    <xdr:to>
      <xdr:col>1</xdr:col>
      <xdr:colOff>1009758</xdr:colOff>
      <xdr:row>0</xdr:row>
      <xdr:rowOff>838308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E55810F-C5C4-41E3-ADC5-1BC830E8E8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0" y="66675"/>
          <a:ext cx="771633" cy="771633"/>
        </a:xfrm>
        <a:prstGeom prst="rect">
          <a:avLst/>
        </a:prstGeom>
      </xdr:spPr>
    </xdr:pic>
    <xdr:clientData/>
  </xdr:twoCellAnchor>
  <xdr:twoCellAnchor editAs="oneCell">
    <xdr:from>
      <xdr:col>10</xdr:col>
      <xdr:colOff>160020</xdr:colOff>
      <xdr:row>0</xdr:row>
      <xdr:rowOff>30480</xdr:rowOff>
    </xdr:from>
    <xdr:to>
      <xdr:col>11</xdr:col>
      <xdr:colOff>160020</xdr:colOff>
      <xdr:row>0</xdr:row>
      <xdr:rowOff>708660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27E02B30-E694-4AD8-9F18-93561CEB9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0" y="30480"/>
          <a:ext cx="75438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0</xdr:row>
      <xdr:rowOff>66675</xdr:rowOff>
    </xdr:from>
    <xdr:to>
      <xdr:col>1</xdr:col>
      <xdr:colOff>1028808</xdr:colOff>
      <xdr:row>0</xdr:row>
      <xdr:rowOff>838308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074FD4-42E3-47B9-BDA9-AF93FED1E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0" y="66675"/>
          <a:ext cx="771633" cy="771633"/>
        </a:xfrm>
        <a:prstGeom prst="rect">
          <a:avLst/>
        </a:prstGeom>
      </xdr:spPr>
    </xdr:pic>
    <xdr:clientData/>
  </xdr:twoCellAnchor>
  <xdr:twoCellAnchor editAs="oneCell">
    <xdr:from>
      <xdr:col>10</xdr:col>
      <xdr:colOff>160020</xdr:colOff>
      <xdr:row>0</xdr:row>
      <xdr:rowOff>45720</xdr:rowOff>
    </xdr:from>
    <xdr:to>
      <xdr:col>11</xdr:col>
      <xdr:colOff>160020</xdr:colOff>
      <xdr:row>0</xdr:row>
      <xdr:rowOff>723900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8C4AEC9A-3020-41F6-83FD-D6EBA9C743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0" y="45720"/>
          <a:ext cx="75438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3BE32-8DF2-44C3-A713-418DBA80BDDC}">
  <dimension ref="A1:T51"/>
  <sheetViews>
    <sheetView topLeftCell="A6" zoomScaleNormal="100" zoomScaleSheetLayoutView="100" workbookViewId="0">
      <selection activeCell="K17" sqref="K17:K18"/>
    </sheetView>
  </sheetViews>
  <sheetFormatPr defaultRowHeight="14.4" x14ac:dyDescent="0.3"/>
  <cols>
    <col min="1" max="1" width="4.6640625" style="6" customWidth="1"/>
    <col min="2" max="2" width="19.44140625" bestFit="1" customWidth="1"/>
    <col min="3" max="3" width="45.6640625" customWidth="1"/>
    <col min="4" max="4" width="10.44140625" customWidth="1"/>
    <col min="5" max="5" width="6" customWidth="1"/>
    <col min="6" max="9" width="5.6640625" customWidth="1"/>
    <col min="10" max="11" width="11" customWidth="1"/>
    <col min="12" max="12" width="3.6640625" style="6" customWidth="1"/>
    <col min="13" max="13" width="8.5546875" style="6" customWidth="1"/>
    <col min="20" max="20" width="10.109375" customWidth="1"/>
  </cols>
  <sheetData>
    <row r="1" spans="1:20" ht="69.900000000000006" customHeight="1" x14ac:dyDescent="0.35">
      <c r="B1" s="3"/>
      <c r="C1" s="4"/>
      <c r="D1" s="191" t="s">
        <v>0</v>
      </c>
      <c r="E1" s="191"/>
      <c r="F1" s="191"/>
      <c r="G1" s="191"/>
      <c r="H1" s="191"/>
      <c r="I1" s="2"/>
      <c r="J1" s="5"/>
      <c r="K1" s="204"/>
      <c r="L1" s="204"/>
      <c r="P1" s="47"/>
      <c r="Q1" s="47"/>
      <c r="R1" s="47"/>
      <c r="S1" s="47"/>
      <c r="T1" s="47"/>
    </row>
    <row r="2" spans="1:20" x14ac:dyDescent="0.3">
      <c r="B2" s="190"/>
      <c r="C2" s="190"/>
      <c r="D2" s="181" t="s">
        <v>1</v>
      </c>
      <c r="E2" s="181"/>
      <c r="F2" s="181"/>
      <c r="G2" s="181"/>
      <c r="H2" s="181"/>
      <c r="J2" s="8"/>
      <c r="K2" s="8" t="s">
        <v>2</v>
      </c>
      <c r="L2" s="190" t="s">
        <v>3</v>
      </c>
      <c r="M2" s="190"/>
      <c r="P2" s="48"/>
      <c r="Q2" s="48"/>
      <c r="R2" s="48"/>
      <c r="S2" s="48"/>
      <c r="T2" s="48"/>
    </row>
    <row r="3" spans="1:20" x14ac:dyDescent="0.3">
      <c r="B3" s="7" t="s">
        <v>4</v>
      </c>
      <c r="C3" s="195" t="s">
        <v>70</v>
      </c>
      <c r="D3" s="195"/>
      <c r="E3" s="195"/>
      <c r="F3" s="195"/>
      <c r="G3" s="195"/>
      <c r="J3" s="8"/>
      <c r="K3" s="8" t="s">
        <v>5</v>
      </c>
      <c r="L3" s="190" t="s">
        <v>6</v>
      </c>
      <c r="M3" s="190"/>
      <c r="Q3" s="48"/>
      <c r="R3" s="48"/>
      <c r="S3" s="48"/>
      <c r="T3" s="48"/>
    </row>
    <row r="4" spans="1:20" x14ac:dyDescent="0.3">
      <c r="B4" s="7" t="s">
        <v>7</v>
      </c>
      <c r="C4" s="195" t="s">
        <v>72</v>
      </c>
      <c r="D4" s="195"/>
      <c r="E4" s="195"/>
      <c r="F4" s="195"/>
      <c r="G4" s="195"/>
      <c r="J4" s="8"/>
      <c r="K4" s="8" t="s">
        <v>8</v>
      </c>
      <c r="L4" s="190" t="s">
        <v>6</v>
      </c>
      <c r="M4" s="190"/>
      <c r="Q4" s="48"/>
      <c r="R4" s="48"/>
      <c r="S4" s="48"/>
      <c r="T4" s="48"/>
    </row>
    <row r="5" spans="1:20" s="27" customFormat="1" ht="15" thickBot="1" x14ac:dyDescent="0.25">
      <c r="A5" s="24"/>
      <c r="B5" s="25"/>
      <c r="C5" s="26"/>
      <c r="D5" s="26"/>
      <c r="E5" s="26"/>
      <c r="F5" s="26"/>
      <c r="G5" s="26"/>
      <c r="J5" s="28"/>
      <c r="K5" s="29"/>
      <c r="L5" s="26"/>
      <c r="Q5" s="48"/>
      <c r="R5" s="48"/>
      <c r="S5" s="48"/>
      <c r="T5" s="48"/>
    </row>
    <row r="6" spans="1:20" s="1" customFormat="1" ht="15" thickBot="1" x14ac:dyDescent="0.35">
      <c r="A6" s="200" t="s">
        <v>9</v>
      </c>
      <c r="B6" s="196" t="s">
        <v>10</v>
      </c>
      <c r="C6" s="196" t="s">
        <v>11</v>
      </c>
      <c r="D6" s="196" t="s">
        <v>12</v>
      </c>
      <c r="E6" s="198" t="s">
        <v>13</v>
      </c>
      <c r="F6" s="207" t="s">
        <v>14</v>
      </c>
      <c r="G6" s="208"/>
      <c r="H6" s="208"/>
      <c r="I6" s="208"/>
      <c r="J6" s="196" t="s">
        <v>15</v>
      </c>
      <c r="K6" s="196"/>
      <c r="L6" s="196" t="s">
        <v>16</v>
      </c>
      <c r="M6" s="202"/>
      <c r="P6" s="48"/>
      <c r="Q6" s="48"/>
      <c r="R6" s="48"/>
      <c r="S6" s="48"/>
      <c r="T6" s="48"/>
    </row>
    <row r="7" spans="1:20" ht="29.4" thickBot="1" x14ac:dyDescent="0.35">
      <c r="A7" s="201"/>
      <c r="B7" s="197"/>
      <c r="C7" s="197"/>
      <c r="D7" s="197"/>
      <c r="E7" s="199"/>
      <c r="F7" s="10" t="s">
        <v>17</v>
      </c>
      <c r="G7" s="10" t="s">
        <v>18</v>
      </c>
      <c r="H7" s="10" t="s">
        <v>19</v>
      </c>
      <c r="I7" s="10" t="s">
        <v>57</v>
      </c>
      <c r="J7" s="60" t="s">
        <v>20</v>
      </c>
      <c r="K7" s="60" t="s">
        <v>21</v>
      </c>
      <c r="L7" s="197"/>
      <c r="M7" s="203"/>
      <c r="P7" s="48"/>
      <c r="Q7" s="71" t="s">
        <v>23</v>
      </c>
      <c r="R7" s="48"/>
      <c r="S7" s="48"/>
      <c r="T7" s="48"/>
    </row>
    <row r="8" spans="1:20" ht="15" thickBot="1" x14ac:dyDescent="0.35">
      <c r="A8" s="192" t="s">
        <v>22</v>
      </c>
      <c r="B8" s="193"/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4"/>
      <c r="P8" s="48"/>
      <c r="Q8" s="72" t="s">
        <v>23</v>
      </c>
      <c r="R8" s="48"/>
      <c r="S8" s="48"/>
      <c r="T8" s="48"/>
    </row>
    <row r="9" spans="1:20" ht="15" thickBot="1" x14ac:dyDescent="0.35">
      <c r="A9" s="39">
        <v>1</v>
      </c>
      <c r="B9" s="90" t="s">
        <v>73</v>
      </c>
      <c r="C9" s="108" t="s">
        <v>74</v>
      </c>
      <c r="D9" s="71" t="s">
        <v>23</v>
      </c>
      <c r="E9" s="126">
        <v>7</v>
      </c>
      <c r="F9" s="125">
        <v>2</v>
      </c>
      <c r="G9" s="19">
        <v>1</v>
      </c>
      <c r="H9" s="19"/>
      <c r="I9" s="19"/>
      <c r="J9" s="19">
        <f>SUM(F9:I9)*14</f>
        <v>42</v>
      </c>
      <c r="K9" s="19">
        <f>E9*25-J9</f>
        <v>133</v>
      </c>
      <c r="L9" s="205" t="s">
        <v>24</v>
      </c>
      <c r="M9" s="206"/>
      <c r="P9" s="48"/>
      <c r="Q9" s="72" t="s">
        <v>18</v>
      </c>
      <c r="R9" s="48"/>
      <c r="S9" s="48"/>
      <c r="T9" s="48"/>
    </row>
    <row r="10" spans="1:20" x14ac:dyDescent="0.3">
      <c r="A10" s="37">
        <v>2</v>
      </c>
      <c r="B10" s="123" t="s">
        <v>75</v>
      </c>
      <c r="C10" s="124" t="s">
        <v>76</v>
      </c>
      <c r="D10" s="71" t="s">
        <v>23</v>
      </c>
      <c r="E10" s="127">
        <v>7</v>
      </c>
      <c r="F10" s="122">
        <v>2</v>
      </c>
      <c r="G10" s="20">
        <v>1</v>
      </c>
      <c r="H10" s="20"/>
      <c r="I10" s="20"/>
      <c r="J10" s="20">
        <f>SUM(F10:I10)*14</f>
        <v>42</v>
      </c>
      <c r="K10" s="20">
        <f>E10*25-J10</f>
        <v>133</v>
      </c>
      <c r="L10" s="169" t="s">
        <v>24</v>
      </c>
      <c r="M10" s="170"/>
      <c r="P10" s="48"/>
      <c r="Q10" s="72" t="s">
        <v>18</v>
      </c>
      <c r="R10" s="48"/>
      <c r="S10" s="48"/>
      <c r="T10" s="48"/>
    </row>
    <row r="11" spans="1:20" ht="15" thickBot="1" x14ac:dyDescent="0.35">
      <c r="A11" s="37">
        <v>3</v>
      </c>
      <c r="B11" s="123" t="s">
        <v>77</v>
      </c>
      <c r="C11" s="124" t="s">
        <v>58</v>
      </c>
      <c r="D11" s="73" t="s">
        <v>17</v>
      </c>
      <c r="E11" s="127">
        <v>5</v>
      </c>
      <c r="F11" s="122">
        <v>2</v>
      </c>
      <c r="G11" s="20">
        <v>1</v>
      </c>
      <c r="H11" s="20"/>
      <c r="I11" s="20"/>
      <c r="J11" s="20">
        <f>SUM(F11:I11)*14</f>
        <v>42</v>
      </c>
      <c r="K11" s="20">
        <f>E11*25-J11</f>
        <v>83</v>
      </c>
      <c r="L11" s="169" t="s">
        <v>24</v>
      </c>
      <c r="M11" s="170"/>
      <c r="P11" s="48"/>
      <c r="Q11" s="73" t="s">
        <v>17</v>
      </c>
      <c r="R11" s="48"/>
      <c r="S11" s="48"/>
      <c r="T11" s="48"/>
    </row>
    <row r="12" spans="1:20" x14ac:dyDescent="0.3">
      <c r="A12" s="42">
        <v>4</v>
      </c>
      <c r="B12" s="123" t="s">
        <v>78</v>
      </c>
      <c r="C12" s="124" t="s">
        <v>79</v>
      </c>
      <c r="D12" s="71" t="s">
        <v>23</v>
      </c>
      <c r="E12" s="127">
        <v>7</v>
      </c>
      <c r="F12" s="122">
        <v>2</v>
      </c>
      <c r="G12" s="20">
        <v>1</v>
      </c>
      <c r="H12" s="20"/>
      <c r="I12" s="20"/>
      <c r="J12" s="20">
        <f>SUM(F12:I12)*14</f>
        <v>42</v>
      </c>
      <c r="K12" s="20">
        <f>E12*25-J12</f>
        <v>133</v>
      </c>
      <c r="L12" s="171" t="s">
        <v>24</v>
      </c>
      <c r="M12" s="172"/>
      <c r="P12" s="48"/>
      <c r="Q12" s="48"/>
      <c r="R12" s="48"/>
      <c r="S12" s="48"/>
      <c r="T12" s="48"/>
    </row>
    <row r="13" spans="1:20" ht="29.4" thickBot="1" x14ac:dyDescent="0.35">
      <c r="A13" s="58">
        <v>5</v>
      </c>
      <c r="B13" s="92" t="s">
        <v>80</v>
      </c>
      <c r="C13" s="109" t="s">
        <v>81</v>
      </c>
      <c r="D13" s="97" t="s">
        <v>61</v>
      </c>
      <c r="E13" s="128">
        <v>4</v>
      </c>
      <c r="F13" s="20"/>
      <c r="G13" s="20"/>
      <c r="H13" s="20"/>
      <c r="I13" s="20"/>
      <c r="J13" s="280">
        <v>28</v>
      </c>
      <c r="K13" s="263"/>
      <c r="L13" s="187" t="s">
        <v>17</v>
      </c>
      <c r="M13" s="209"/>
      <c r="P13" s="13"/>
      <c r="Q13" s="13"/>
      <c r="R13" s="13"/>
      <c r="S13" s="13"/>
      <c r="T13" s="13"/>
    </row>
    <row r="14" spans="1:20" ht="15" thickBot="1" x14ac:dyDescent="0.35">
      <c r="A14" s="178" t="s">
        <v>25</v>
      </c>
      <c r="B14" s="179"/>
      <c r="C14" s="179"/>
      <c r="D14" s="179"/>
      <c r="E14" s="179"/>
      <c r="F14" s="179"/>
      <c r="G14" s="179"/>
      <c r="H14" s="179"/>
      <c r="I14" s="179"/>
      <c r="J14" s="179"/>
      <c r="K14" s="179"/>
      <c r="L14" s="179"/>
      <c r="M14" s="180"/>
      <c r="O14" s="48"/>
      <c r="P14" s="48"/>
      <c r="Q14" s="48"/>
      <c r="R14" s="48"/>
      <c r="S14" s="48"/>
    </row>
    <row r="15" spans="1:20" x14ac:dyDescent="0.3">
      <c r="A15" s="39"/>
      <c r="B15" s="90"/>
      <c r="C15" s="93"/>
      <c r="D15" s="182"/>
      <c r="E15" s="184"/>
      <c r="F15" s="188"/>
      <c r="G15" s="188"/>
      <c r="H15" s="188"/>
      <c r="I15" s="186"/>
      <c r="J15" s="186"/>
      <c r="K15" s="186"/>
      <c r="L15" s="173"/>
      <c r="M15" s="174"/>
      <c r="P15" s="48"/>
      <c r="Q15" s="48"/>
      <c r="R15" s="48"/>
      <c r="S15" s="48"/>
      <c r="T15" s="48"/>
    </row>
    <row r="16" spans="1:20" ht="15" thickBot="1" x14ac:dyDescent="0.35">
      <c r="A16" s="54"/>
      <c r="B16" s="91"/>
      <c r="C16" s="94"/>
      <c r="D16" s="183"/>
      <c r="E16" s="185"/>
      <c r="F16" s="189"/>
      <c r="G16" s="189"/>
      <c r="H16" s="189"/>
      <c r="I16" s="187"/>
      <c r="J16" s="187"/>
      <c r="K16" s="187"/>
      <c r="L16" s="175"/>
      <c r="M16" s="176"/>
      <c r="P16" s="48"/>
      <c r="Q16" s="48"/>
      <c r="R16" s="48"/>
      <c r="S16" s="48"/>
      <c r="T16" s="48"/>
    </row>
    <row r="17" spans="1:20" x14ac:dyDescent="0.3">
      <c r="A17" s="143" t="s">
        <v>27</v>
      </c>
      <c r="B17" s="144"/>
      <c r="C17" s="144"/>
      <c r="D17" s="14" t="s">
        <v>28</v>
      </c>
      <c r="E17" s="163">
        <f t="shared" ref="E17:K17" si="0">SUM(E9:E16)</f>
        <v>30</v>
      </c>
      <c r="F17" s="51">
        <f>SUM(F9:F16)</f>
        <v>8</v>
      </c>
      <c r="G17" s="52">
        <f t="shared" si="0"/>
        <v>4</v>
      </c>
      <c r="H17" s="52">
        <f t="shared" si="0"/>
        <v>0</v>
      </c>
      <c r="I17" s="52">
        <f t="shared" si="0"/>
        <v>0</v>
      </c>
      <c r="J17" s="152">
        <f t="shared" si="0"/>
        <v>196</v>
      </c>
      <c r="K17" s="152">
        <f>SUM(K9:K16)+72</f>
        <v>554</v>
      </c>
      <c r="L17" s="52" t="s">
        <v>29</v>
      </c>
      <c r="M17" s="55" t="s">
        <v>30</v>
      </c>
      <c r="P17" s="48"/>
      <c r="Q17" s="48"/>
      <c r="R17" s="48"/>
      <c r="S17" s="48"/>
      <c r="T17" s="48"/>
    </row>
    <row r="18" spans="1:20" ht="15" thickBot="1" x14ac:dyDescent="0.35">
      <c r="A18" s="145"/>
      <c r="B18" s="146"/>
      <c r="C18" s="146"/>
      <c r="D18" s="15" t="s">
        <v>31</v>
      </c>
      <c r="E18" s="164"/>
      <c r="F18" s="53">
        <f>COUNT(F9:F16)</f>
        <v>4</v>
      </c>
      <c r="G18" s="16">
        <f>COUNT(G9:G16)</f>
        <v>4</v>
      </c>
      <c r="H18" s="16">
        <f>COUNT(H9:H16)</f>
        <v>0</v>
      </c>
      <c r="I18" s="16">
        <f>COUNT(I9:I16)</f>
        <v>0</v>
      </c>
      <c r="J18" s="158"/>
      <c r="K18" s="158"/>
      <c r="L18" s="17">
        <f>COUNTIF(L9:M16,"=E")</f>
        <v>4</v>
      </c>
      <c r="M18" s="18">
        <f>COUNTIF(L9:M16,"=V")+COUNTIF(L9:M16,"=C")</f>
        <v>1</v>
      </c>
      <c r="P18" s="48"/>
      <c r="Q18" s="48"/>
      <c r="R18" s="48"/>
      <c r="S18" s="48"/>
      <c r="T18" s="48"/>
    </row>
    <row r="19" spans="1:20" x14ac:dyDescent="0.3">
      <c r="A19" s="160" t="s">
        <v>32</v>
      </c>
      <c r="B19" s="161"/>
      <c r="C19" s="161"/>
      <c r="D19" s="161"/>
      <c r="E19" s="161"/>
      <c r="F19" s="161"/>
      <c r="G19" s="161"/>
      <c r="H19" s="161"/>
      <c r="I19" s="161"/>
      <c r="J19" s="161"/>
      <c r="K19" s="161"/>
      <c r="L19" s="161"/>
      <c r="M19" s="162"/>
      <c r="P19" s="48"/>
      <c r="Q19" s="12"/>
      <c r="R19" s="48"/>
      <c r="S19" s="48"/>
      <c r="T19" s="48"/>
    </row>
    <row r="20" spans="1:20" x14ac:dyDescent="0.3">
      <c r="A20" s="42">
        <v>6</v>
      </c>
      <c r="B20" s="91" t="s">
        <v>64</v>
      </c>
      <c r="C20" s="112" t="s">
        <v>45</v>
      </c>
      <c r="D20" s="110" t="s">
        <v>17</v>
      </c>
      <c r="E20" s="103">
        <v>5</v>
      </c>
      <c r="F20" s="99">
        <v>2</v>
      </c>
      <c r="G20" s="20">
        <v>1</v>
      </c>
      <c r="H20" s="20"/>
      <c r="I20" s="20"/>
      <c r="J20" s="20">
        <f>SUM(F20:I20)*14</f>
        <v>42</v>
      </c>
      <c r="K20" s="20">
        <f>E20*25-J20</f>
        <v>83</v>
      </c>
      <c r="L20" s="169" t="s">
        <v>24</v>
      </c>
      <c r="M20" s="170"/>
      <c r="P20" s="48"/>
      <c r="Q20" s="12"/>
      <c r="R20" s="49"/>
      <c r="S20" s="49"/>
      <c r="T20" s="49"/>
    </row>
    <row r="21" spans="1:20" ht="29.4" thickBot="1" x14ac:dyDescent="0.35">
      <c r="A21" s="88">
        <v>7</v>
      </c>
      <c r="B21" s="92" t="s">
        <v>65</v>
      </c>
      <c r="C21" s="113" t="s">
        <v>33</v>
      </c>
      <c r="D21" s="111" t="s">
        <v>17</v>
      </c>
      <c r="E21" s="98">
        <v>5</v>
      </c>
      <c r="F21" s="85">
        <v>2</v>
      </c>
      <c r="G21" s="83">
        <v>1</v>
      </c>
      <c r="H21" s="83"/>
      <c r="I21" s="83"/>
      <c r="J21" s="17">
        <f>SUM(F21:I21)*14</f>
        <v>42</v>
      </c>
      <c r="K21" s="17">
        <f>E21*25-J21</f>
        <v>83</v>
      </c>
      <c r="L21" s="166" t="s">
        <v>24</v>
      </c>
      <c r="M21" s="167"/>
      <c r="P21" s="48"/>
      <c r="Q21" s="12"/>
      <c r="R21" s="49"/>
      <c r="S21" s="49"/>
      <c r="T21" s="49"/>
    </row>
    <row r="22" spans="1:20" ht="15" thickBot="1" x14ac:dyDescent="0.3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P22" s="23"/>
      <c r="Q22" s="12"/>
      <c r="R22" s="22"/>
      <c r="S22" s="22"/>
      <c r="T22" s="22"/>
    </row>
    <row r="23" spans="1:20" x14ac:dyDescent="0.3">
      <c r="B23" s="148" t="s">
        <v>34</v>
      </c>
      <c r="C23" s="34" t="s">
        <v>35</v>
      </c>
      <c r="D23" s="151">
        <f>SUM(F9:I14)</f>
        <v>12</v>
      </c>
      <c r="E23" s="152"/>
      <c r="F23" s="152"/>
      <c r="G23" s="152"/>
      <c r="H23" s="152"/>
      <c r="I23" s="152"/>
      <c r="J23" s="152"/>
      <c r="K23" s="152"/>
      <c r="L23" s="152"/>
      <c r="M23" s="153"/>
      <c r="P23" s="23"/>
      <c r="Q23" s="12"/>
      <c r="R23" s="22"/>
      <c r="S23" s="22"/>
      <c r="T23" s="22"/>
    </row>
    <row r="24" spans="1:20" x14ac:dyDescent="0.3">
      <c r="B24" s="149"/>
      <c r="C24" s="35" t="s">
        <v>36</v>
      </c>
      <c r="D24" s="154">
        <f>SUM(F15:I16)</f>
        <v>0</v>
      </c>
      <c r="E24" s="155"/>
      <c r="F24" s="155"/>
      <c r="G24" s="155"/>
      <c r="H24" s="155"/>
      <c r="I24" s="155"/>
      <c r="J24" s="155"/>
      <c r="K24" s="155"/>
      <c r="L24" s="155"/>
      <c r="M24" s="156"/>
      <c r="P24" s="23"/>
      <c r="Q24" s="12"/>
      <c r="R24" s="22"/>
      <c r="S24" s="22"/>
      <c r="T24" s="22"/>
    </row>
    <row r="25" spans="1:20" ht="15" thickBot="1" x14ac:dyDescent="0.35">
      <c r="B25" s="150"/>
      <c r="C25" s="36" t="s">
        <v>37</v>
      </c>
      <c r="D25" s="157">
        <f>SUM(F20:I21)</f>
        <v>6</v>
      </c>
      <c r="E25" s="158"/>
      <c r="F25" s="158"/>
      <c r="G25" s="158"/>
      <c r="H25" s="158"/>
      <c r="I25" s="158"/>
      <c r="J25" s="158"/>
      <c r="K25" s="158"/>
      <c r="L25" s="158"/>
      <c r="M25" s="159"/>
      <c r="P25" s="23"/>
      <c r="Q25" s="12"/>
      <c r="R25" s="22"/>
      <c r="S25" s="22"/>
      <c r="T25" s="22"/>
    </row>
    <row r="26" spans="1:20" s="27" customFormat="1" ht="10.199999999999999" x14ac:dyDescent="0.2">
      <c r="A26" s="24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P26" s="31"/>
      <c r="Q26" s="32"/>
      <c r="R26" s="33"/>
      <c r="S26" s="33"/>
      <c r="T26" s="33"/>
    </row>
    <row r="27" spans="1:20" x14ac:dyDescent="0.3">
      <c r="B27" s="4" t="s">
        <v>38</v>
      </c>
      <c r="C27" s="9"/>
      <c r="D27" s="1"/>
      <c r="E27" s="181" t="s">
        <v>39</v>
      </c>
      <c r="F27" s="181"/>
      <c r="G27" s="4"/>
      <c r="H27" s="1"/>
      <c r="I27" s="1"/>
      <c r="J27" s="177" t="s">
        <v>40</v>
      </c>
      <c r="K27" s="177"/>
      <c r="L27" s="177"/>
      <c r="M27" s="177"/>
      <c r="P27" s="13"/>
      <c r="Q27" s="12"/>
      <c r="R27" s="168"/>
      <c r="S27" s="168"/>
      <c r="T27" s="168"/>
    </row>
    <row r="28" spans="1:20" x14ac:dyDescent="0.3">
      <c r="B28" s="147" t="s">
        <v>41</v>
      </c>
      <c r="C28" s="147"/>
      <c r="D28" s="140" t="s">
        <v>62</v>
      </c>
      <c r="E28" s="140"/>
      <c r="F28" s="140"/>
      <c r="G28" s="140"/>
      <c r="H28" s="140"/>
      <c r="I28" s="140"/>
      <c r="J28" s="165" t="s">
        <v>63</v>
      </c>
      <c r="K28" s="165"/>
      <c r="L28" s="165"/>
      <c r="M28" s="165"/>
      <c r="P28" s="13"/>
      <c r="Q28" s="12"/>
      <c r="R28" s="13"/>
      <c r="S28" s="13"/>
      <c r="T28" s="13"/>
    </row>
    <row r="29" spans="1:20" x14ac:dyDescent="0.3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P29" s="11"/>
      <c r="Q29" s="12"/>
      <c r="R29" s="13"/>
      <c r="S29" s="13"/>
      <c r="T29" s="13"/>
    </row>
    <row r="30" spans="1:20" x14ac:dyDescent="0.3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P30" s="11"/>
      <c r="Q30" s="12"/>
      <c r="R30" s="13"/>
      <c r="S30" s="13"/>
      <c r="T30" s="13"/>
    </row>
    <row r="31" spans="1:20" x14ac:dyDescent="0.3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20" x14ac:dyDescent="0.3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3" x14ac:dyDescent="0.3">
      <c r="A3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/>
    </row>
    <row r="34" spans="1:13" x14ac:dyDescent="0.3">
      <c r="A3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/>
    </row>
    <row r="35" spans="1:13" x14ac:dyDescent="0.3">
      <c r="A35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/>
    </row>
    <row r="36" spans="1:13" x14ac:dyDescent="0.3">
      <c r="A36"/>
      <c r="B36" s="1"/>
      <c r="C36" s="1"/>
      <c r="H36" s="4"/>
      <c r="I36" s="4"/>
      <c r="J36" s="1"/>
      <c r="K36" s="1"/>
      <c r="L36" s="1"/>
      <c r="M36"/>
    </row>
    <row r="37" spans="1:13" x14ac:dyDescent="0.3">
      <c r="A37"/>
      <c r="B37" s="1"/>
      <c r="C37" s="1"/>
      <c r="H37" s="4"/>
      <c r="I37" s="4"/>
      <c r="J37" s="1"/>
      <c r="K37" s="1"/>
      <c r="L37" s="1"/>
      <c r="M37"/>
    </row>
    <row r="38" spans="1:13" x14ac:dyDescent="0.3">
      <c r="A38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/>
    </row>
    <row r="39" spans="1:13" x14ac:dyDescent="0.3">
      <c r="A3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/>
    </row>
    <row r="50" spans="1:13" x14ac:dyDescent="0.3">
      <c r="A50" s="141" t="s">
        <v>42</v>
      </c>
      <c r="B50" s="141"/>
      <c r="C50" s="141"/>
      <c r="D50" s="141"/>
      <c r="E50" s="141"/>
      <c r="F50" s="141"/>
      <c r="G50" s="141"/>
      <c r="H50" s="141"/>
      <c r="I50" s="141"/>
      <c r="J50" s="141"/>
      <c r="K50" s="141"/>
      <c r="L50" s="141"/>
      <c r="M50" s="141"/>
    </row>
    <row r="51" spans="1:13" x14ac:dyDescent="0.3">
      <c r="A51" s="142" t="s">
        <v>43</v>
      </c>
      <c r="B51" s="142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</row>
  </sheetData>
  <protectedRanges>
    <protectedRange sqref="C3:G4 D2 L2:M2 K12:XFD13 D28 A9:C13 K1:L1 E9:I13 J9:J12 E15:XFD16 J28 A15:C16 A20:B21 K20 K9:P11 R9:XFD11" name="Editabil"/>
    <protectedRange sqref="D15:D16 Q7:Q11 D20:D21 D9:D12" name="Editabil_3_4_3_1_1"/>
    <protectedRange sqref="D13" name="Editabil_3_4_3_1_1_1"/>
  </protectedRanges>
  <mergeCells count="53">
    <mergeCell ref="I15:I16"/>
    <mergeCell ref="K1:L1"/>
    <mergeCell ref="L9:M9"/>
    <mergeCell ref="F6:I6"/>
    <mergeCell ref="L13:M13"/>
    <mergeCell ref="H15:H16"/>
    <mergeCell ref="J13:K13"/>
    <mergeCell ref="B2:C2"/>
    <mergeCell ref="D1:H1"/>
    <mergeCell ref="D2:H2"/>
    <mergeCell ref="A8:M8"/>
    <mergeCell ref="C4:G4"/>
    <mergeCell ref="B6:B7"/>
    <mergeCell ref="C6:C7"/>
    <mergeCell ref="D6:D7"/>
    <mergeCell ref="E6:E7"/>
    <mergeCell ref="A6:A7"/>
    <mergeCell ref="L2:M2"/>
    <mergeCell ref="L4:M4"/>
    <mergeCell ref="J6:K6"/>
    <mergeCell ref="L6:M7"/>
    <mergeCell ref="C3:G3"/>
    <mergeCell ref="L3:M3"/>
    <mergeCell ref="R27:T27"/>
    <mergeCell ref="L10:M10"/>
    <mergeCell ref="L11:M11"/>
    <mergeCell ref="L12:M12"/>
    <mergeCell ref="L15:M16"/>
    <mergeCell ref="J27:M27"/>
    <mergeCell ref="K17:K18"/>
    <mergeCell ref="A14:M14"/>
    <mergeCell ref="E27:F27"/>
    <mergeCell ref="D15:D16"/>
    <mergeCell ref="E15:E16"/>
    <mergeCell ref="J15:J16"/>
    <mergeCell ref="K15:K16"/>
    <mergeCell ref="F15:F16"/>
    <mergeCell ref="G15:G16"/>
    <mergeCell ref="L20:M20"/>
    <mergeCell ref="D28:I28"/>
    <mergeCell ref="A50:M50"/>
    <mergeCell ref="A51:M51"/>
    <mergeCell ref="A17:C18"/>
    <mergeCell ref="B28:C28"/>
    <mergeCell ref="B23:B25"/>
    <mergeCell ref="D23:M23"/>
    <mergeCell ref="D24:M24"/>
    <mergeCell ref="D25:M25"/>
    <mergeCell ref="A19:M19"/>
    <mergeCell ref="E17:E18"/>
    <mergeCell ref="J17:J18"/>
    <mergeCell ref="J28:M28"/>
    <mergeCell ref="L21:M21"/>
  </mergeCells>
  <conditionalFormatting sqref="D1:D2 D5:D8 D17:D19 D22:D39">
    <cfRule type="cellIs" dxfId="74" priority="105" stopIfTrue="1" operator="equal">
      <formula>"DS"</formula>
    </cfRule>
    <cfRule type="cellIs" dxfId="73" priority="109" operator="equal">
      <formula>"DA"</formula>
    </cfRule>
    <cfRule type="cellIs" dxfId="72" priority="111" operator="equal">
      <formula>"DC"</formula>
    </cfRule>
  </conditionalFormatting>
  <conditionalFormatting sqref="D3:D4">
    <cfRule type="cellIs" dxfId="71" priority="1" operator="equal">
      <formula>"DS"</formula>
    </cfRule>
    <cfRule type="cellIs" dxfId="70" priority="2" operator="equal">
      <formula>"DA"</formula>
    </cfRule>
  </conditionalFormatting>
  <conditionalFormatting sqref="D9:D13 D20:D21">
    <cfRule type="cellIs" dxfId="69" priority="12" operator="equal">
      <formula>"C'"</formula>
    </cfRule>
    <cfRule type="cellIs" dxfId="68" priority="13" operator="equal">
      <formula>"S"</formula>
    </cfRule>
    <cfRule type="cellIs" dxfId="67" priority="14" operator="equal">
      <formula>"C"</formula>
    </cfRule>
    <cfRule type="cellIs" dxfId="66" priority="15" operator="equal">
      <formula>"F"</formula>
    </cfRule>
  </conditionalFormatting>
  <conditionalFormatting sqref="D15">
    <cfRule type="cellIs" dxfId="65" priority="48" operator="equal">
      <formula>"C'"</formula>
    </cfRule>
    <cfRule type="cellIs" dxfId="64" priority="49" operator="equal">
      <formula>"S"</formula>
    </cfRule>
    <cfRule type="cellIs" dxfId="63" priority="50" operator="equal">
      <formula>"C"</formula>
    </cfRule>
    <cfRule type="cellIs" dxfId="62" priority="51" operator="equal">
      <formula>"F"</formula>
    </cfRule>
  </conditionalFormatting>
  <conditionalFormatting sqref="Q7:Q11">
    <cfRule type="cellIs" dxfId="61" priority="42" operator="equal">
      <formula>"C'"</formula>
    </cfRule>
    <cfRule type="cellIs" dxfId="60" priority="43" operator="equal">
      <formula>"S"</formula>
    </cfRule>
    <cfRule type="cellIs" dxfId="59" priority="44" operator="equal">
      <formula>"C"</formula>
    </cfRule>
    <cfRule type="cellIs" dxfId="58" priority="45" operator="equal">
      <formula>"F"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89" fitToWidth="0" orientation="landscape" horizontalDpi="300" verticalDpi="300" r:id="rId1"/>
  <rowBreaks count="1" manualBreakCount="1">
    <brk id="31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566CD-7B21-4F7E-932C-50632605B570}">
  <dimension ref="A1:T49"/>
  <sheetViews>
    <sheetView topLeftCell="A9" zoomScaleNormal="100" zoomScaleSheetLayoutView="70" workbookViewId="0">
      <selection activeCell="K17" sqref="K17:K18"/>
    </sheetView>
  </sheetViews>
  <sheetFormatPr defaultRowHeight="14.4" x14ac:dyDescent="0.3"/>
  <cols>
    <col min="1" max="1" width="4.6640625" style="6" customWidth="1"/>
    <col min="2" max="2" width="19.44140625" bestFit="1" customWidth="1"/>
    <col min="3" max="3" width="45.6640625" customWidth="1"/>
    <col min="4" max="4" width="10.44140625" customWidth="1"/>
    <col min="5" max="5" width="6" customWidth="1"/>
    <col min="6" max="9" width="5.6640625" customWidth="1"/>
    <col min="10" max="11" width="11" customWidth="1"/>
    <col min="12" max="12" width="3.6640625" style="6" customWidth="1"/>
    <col min="13" max="13" width="8.5546875" style="6" customWidth="1"/>
    <col min="20" max="20" width="10.109375" customWidth="1"/>
  </cols>
  <sheetData>
    <row r="1" spans="1:20" ht="69.900000000000006" customHeight="1" x14ac:dyDescent="0.35">
      <c r="B1" s="3"/>
      <c r="C1" s="4"/>
      <c r="D1" s="191" t="str">
        <f>Sem_I!D1</f>
        <v>Plan de învățământ masterat</v>
      </c>
      <c r="E1" s="191"/>
      <c r="F1" s="191"/>
      <c r="G1" s="191"/>
      <c r="H1" s="191"/>
      <c r="I1" s="2"/>
      <c r="J1" s="5"/>
      <c r="K1" s="204"/>
      <c r="L1" s="204"/>
      <c r="P1" s="47"/>
      <c r="Q1" s="47"/>
      <c r="R1" s="47"/>
      <c r="S1" s="47"/>
      <c r="T1" s="47"/>
    </row>
    <row r="2" spans="1:20" x14ac:dyDescent="0.3">
      <c r="B2" s="190"/>
      <c r="C2" s="190"/>
      <c r="D2" s="181" t="str">
        <f>Sem_I!D2</f>
        <v>2025 - 2027</v>
      </c>
      <c r="E2" s="181"/>
      <c r="F2" s="181"/>
      <c r="G2" s="181"/>
      <c r="H2" s="181"/>
      <c r="J2" s="8"/>
      <c r="K2" s="8" t="s">
        <v>2</v>
      </c>
      <c r="L2" s="190" t="str">
        <f>Sem_I!L2</f>
        <v>2025 - 2026</v>
      </c>
      <c r="M2" s="190"/>
      <c r="R2" s="48"/>
      <c r="S2" s="48"/>
      <c r="T2" s="48"/>
    </row>
    <row r="3" spans="1:20" x14ac:dyDescent="0.3">
      <c r="B3" s="7" t="s">
        <v>4</v>
      </c>
      <c r="C3" s="190" t="str">
        <f>Sem_I!C3</f>
        <v>Asistență Socială</v>
      </c>
      <c r="D3" s="190"/>
      <c r="E3" s="190"/>
      <c r="F3" s="190"/>
      <c r="G3" s="190"/>
      <c r="J3" s="8"/>
      <c r="K3" s="8" t="s">
        <v>5</v>
      </c>
      <c r="L3" s="190" t="str">
        <f>Sem_I!L3</f>
        <v>I</v>
      </c>
      <c r="M3" s="190"/>
      <c r="R3" s="48"/>
      <c r="S3" s="48"/>
      <c r="T3" s="48"/>
    </row>
    <row r="4" spans="1:20" x14ac:dyDescent="0.3">
      <c r="B4" s="7" t="s">
        <v>7</v>
      </c>
      <c r="C4" s="190" t="str">
        <f>Sem_I!C4</f>
        <v>Consiliere în asistența socială</v>
      </c>
      <c r="D4" s="190"/>
      <c r="E4" s="190"/>
      <c r="F4" s="190"/>
      <c r="G4" s="190"/>
      <c r="J4" s="8"/>
      <c r="K4" s="8" t="s">
        <v>8</v>
      </c>
      <c r="L4" s="190" t="s">
        <v>44</v>
      </c>
      <c r="M4" s="190"/>
      <c r="R4" s="48"/>
      <c r="S4" s="48"/>
      <c r="T4" s="48"/>
    </row>
    <row r="5" spans="1:20" s="27" customFormat="1" ht="15" thickBot="1" x14ac:dyDescent="0.25">
      <c r="A5" s="24"/>
      <c r="B5" s="25"/>
      <c r="C5" s="26"/>
      <c r="D5" s="26"/>
      <c r="E5" s="26"/>
      <c r="F5" s="26"/>
      <c r="G5" s="26"/>
      <c r="J5" s="28"/>
      <c r="K5" s="29"/>
      <c r="L5" s="26"/>
      <c r="M5" s="24"/>
      <c r="P5" s="48"/>
      <c r="Q5" s="48"/>
      <c r="R5" s="48"/>
      <c r="S5" s="48"/>
      <c r="T5" s="48"/>
    </row>
    <row r="6" spans="1:20" s="1" customFormat="1" x14ac:dyDescent="0.3">
      <c r="A6" s="200" t="s">
        <v>9</v>
      </c>
      <c r="B6" s="196" t="s">
        <v>10</v>
      </c>
      <c r="C6" s="196" t="s">
        <v>11</v>
      </c>
      <c r="D6" s="196" t="s">
        <v>12</v>
      </c>
      <c r="E6" s="198" t="s">
        <v>13</v>
      </c>
      <c r="F6" s="207" t="s">
        <v>14</v>
      </c>
      <c r="G6" s="208"/>
      <c r="H6" s="208"/>
      <c r="I6" s="208"/>
      <c r="J6" s="196" t="s">
        <v>15</v>
      </c>
      <c r="K6" s="196"/>
      <c r="L6" s="196" t="s">
        <v>16</v>
      </c>
      <c r="M6" s="202"/>
      <c r="P6" s="48"/>
      <c r="Q6" s="48"/>
      <c r="R6" s="48"/>
      <c r="S6" s="48"/>
      <c r="T6" s="48"/>
    </row>
    <row r="7" spans="1:20" ht="29.4" thickBot="1" x14ac:dyDescent="0.35">
      <c r="A7" s="220"/>
      <c r="B7" s="214"/>
      <c r="C7" s="214"/>
      <c r="D7" s="214"/>
      <c r="E7" s="215"/>
      <c r="F7" s="57" t="s">
        <v>17</v>
      </c>
      <c r="G7" s="57" t="s">
        <v>18</v>
      </c>
      <c r="H7" s="57" t="s">
        <v>19</v>
      </c>
      <c r="I7" s="57" t="s">
        <v>57</v>
      </c>
      <c r="J7" s="61" t="s">
        <v>20</v>
      </c>
      <c r="K7" s="61" t="s">
        <v>21</v>
      </c>
      <c r="L7" s="214"/>
      <c r="M7" s="216"/>
      <c r="P7" s="48"/>
      <c r="Q7" s="48"/>
      <c r="R7" s="48"/>
      <c r="S7" s="48"/>
      <c r="T7" s="48"/>
    </row>
    <row r="8" spans="1:20" ht="15" thickBot="1" x14ac:dyDescent="0.35">
      <c r="A8" s="217" t="s">
        <v>22</v>
      </c>
      <c r="B8" s="218"/>
      <c r="C8" s="218"/>
      <c r="D8" s="218"/>
      <c r="E8" s="218"/>
      <c r="F8" s="218"/>
      <c r="G8" s="218"/>
      <c r="H8" s="218"/>
      <c r="I8" s="218"/>
      <c r="J8" s="218"/>
      <c r="K8" s="218"/>
      <c r="L8" s="218"/>
      <c r="M8" s="219"/>
      <c r="P8" s="48"/>
      <c r="Q8" s="48"/>
      <c r="R8" s="48"/>
      <c r="S8" s="48"/>
      <c r="T8" s="48"/>
    </row>
    <row r="9" spans="1:20" ht="28.8" x14ac:dyDescent="0.3">
      <c r="A9" s="39">
        <v>1</v>
      </c>
      <c r="B9" s="90" t="s">
        <v>82</v>
      </c>
      <c r="C9" s="129" t="s">
        <v>83</v>
      </c>
      <c r="D9" s="71" t="s">
        <v>23</v>
      </c>
      <c r="E9" s="126">
        <v>7</v>
      </c>
      <c r="F9" s="125">
        <v>2</v>
      </c>
      <c r="G9" s="19">
        <v>1</v>
      </c>
      <c r="H9" s="106"/>
      <c r="I9" s="19"/>
      <c r="J9" s="19">
        <f t="shared" ref="J9:J10" si="0">SUM(F9:I9)*14</f>
        <v>42</v>
      </c>
      <c r="K9" s="19">
        <f t="shared" ref="K9:K11" si="1">E9*25-J9</f>
        <v>133</v>
      </c>
      <c r="L9" s="205" t="s">
        <v>24</v>
      </c>
      <c r="M9" s="206"/>
      <c r="P9" s="48"/>
      <c r="Q9" s="48"/>
      <c r="R9" s="48"/>
      <c r="S9" s="48"/>
      <c r="T9" s="48"/>
    </row>
    <row r="10" spans="1:20" ht="28.8" x14ac:dyDescent="0.3">
      <c r="A10" s="37">
        <v>2</v>
      </c>
      <c r="B10" s="91" t="s">
        <v>84</v>
      </c>
      <c r="C10" s="130" t="s">
        <v>85</v>
      </c>
      <c r="D10" s="72" t="s">
        <v>18</v>
      </c>
      <c r="E10" s="127">
        <v>7</v>
      </c>
      <c r="F10" s="122">
        <v>2</v>
      </c>
      <c r="G10" s="20">
        <v>1</v>
      </c>
      <c r="H10" s="107"/>
      <c r="I10" s="20"/>
      <c r="J10" s="20">
        <f t="shared" si="0"/>
        <v>42</v>
      </c>
      <c r="K10" s="20">
        <f t="shared" si="1"/>
        <v>133</v>
      </c>
      <c r="L10" s="171" t="s">
        <v>24</v>
      </c>
      <c r="M10" s="172"/>
      <c r="P10" s="48"/>
      <c r="Q10" s="48"/>
      <c r="R10" s="48"/>
      <c r="S10" s="48"/>
      <c r="T10" s="48"/>
    </row>
    <row r="11" spans="1:20" ht="29.4" thickBot="1" x14ac:dyDescent="0.35">
      <c r="A11" s="42">
        <v>3</v>
      </c>
      <c r="B11" s="92" t="s">
        <v>86</v>
      </c>
      <c r="C11" s="131" t="s">
        <v>87</v>
      </c>
      <c r="D11" s="97" t="s">
        <v>61</v>
      </c>
      <c r="E11" s="128">
        <v>4</v>
      </c>
      <c r="F11" s="281"/>
      <c r="G11" s="107"/>
      <c r="H11" s="107"/>
      <c r="I11" s="107"/>
      <c r="J11" s="169">
        <v>28</v>
      </c>
      <c r="K11" s="213"/>
      <c r="L11" s="171" t="s">
        <v>17</v>
      </c>
      <c r="M11" s="172"/>
      <c r="P11" s="48"/>
      <c r="Q11" s="48"/>
      <c r="R11" s="48"/>
      <c r="S11" s="48"/>
      <c r="T11" s="48"/>
    </row>
    <row r="12" spans="1:20" ht="15" thickBot="1" x14ac:dyDescent="0.35">
      <c r="A12" s="221" t="s">
        <v>25</v>
      </c>
      <c r="B12" s="222"/>
      <c r="C12" s="222"/>
      <c r="D12" s="222"/>
      <c r="E12" s="222"/>
      <c r="F12" s="223"/>
      <c r="G12" s="223"/>
      <c r="H12" s="223"/>
      <c r="I12" s="223"/>
      <c r="J12" s="223"/>
      <c r="K12" s="223"/>
      <c r="L12" s="223"/>
      <c r="M12" s="224"/>
      <c r="P12" s="48"/>
      <c r="Q12" s="48"/>
      <c r="R12" s="48"/>
      <c r="S12" s="48"/>
      <c r="T12" s="48"/>
    </row>
    <row r="13" spans="1:20" ht="28.8" x14ac:dyDescent="0.3">
      <c r="A13" s="39">
        <v>4</v>
      </c>
      <c r="B13" s="19" t="s">
        <v>88</v>
      </c>
      <c r="C13" s="129" t="s">
        <v>89</v>
      </c>
      <c r="D13" s="182" t="s">
        <v>18</v>
      </c>
      <c r="E13" s="239">
        <v>6</v>
      </c>
      <c r="F13" s="236">
        <v>2</v>
      </c>
      <c r="G13" s="205">
        <v>1</v>
      </c>
      <c r="H13" s="188"/>
      <c r="I13" s="188"/>
      <c r="J13" s="188">
        <f t="shared" ref="J13:J14" si="2">SUM(F13:I13)*14</f>
        <v>42</v>
      </c>
      <c r="K13" s="186">
        <f>25*E13-J13</f>
        <v>108</v>
      </c>
      <c r="L13" s="173" t="s">
        <v>24</v>
      </c>
      <c r="M13" s="174"/>
      <c r="P13" s="48"/>
      <c r="Q13" s="48"/>
      <c r="R13" s="48"/>
      <c r="S13" s="48"/>
      <c r="T13" s="48"/>
    </row>
    <row r="14" spans="1:20" ht="29.4" thickBot="1" x14ac:dyDescent="0.35">
      <c r="A14" s="38">
        <v>5</v>
      </c>
      <c r="B14" s="17" t="s">
        <v>90</v>
      </c>
      <c r="C14" s="131" t="s">
        <v>91</v>
      </c>
      <c r="D14" s="241"/>
      <c r="E14" s="240"/>
      <c r="F14" s="237"/>
      <c r="G14" s="238"/>
      <c r="H14" s="211"/>
      <c r="I14" s="211"/>
      <c r="J14" s="211">
        <f t="shared" si="2"/>
        <v>0</v>
      </c>
      <c r="K14" s="212"/>
      <c r="L14" s="166"/>
      <c r="M14" s="167"/>
      <c r="P14" s="48"/>
      <c r="Q14" s="48"/>
      <c r="R14" s="48"/>
      <c r="S14" s="48"/>
      <c r="T14" s="48"/>
    </row>
    <row r="15" spans="1:20" x14ac:dyDescent="0.3">
      <c r="A15" s="133">
        <v>6</v>
      </c>
      <c r="B15" s="117" t="s">
        <v>92</v>
      </c>
      <c r="C15" s="134" t="s">
        <v>93</v>
      </c>
      <c r="D15" s="183" t="s">
        <v>18</v>
      </c>
      <c r="E15" s="242">
        <v>6</v>
      </c>
      <c r="F15" s="243">
        <v>2</v>
      </c>
      <c r="G15" s="210">
        <v>1</v>
      </c>
      <c r="H15" s="210"/>
      <c r="I15" s="210"/>
      <c r="J15" s="210">
        <f t="shared" ref="J15:J16" si="3">SUM(F15:I15)*14</f>
        <v>42</v>
      </c>
      <c r="K15" s="187">
        <f>25*E15-J15</f>
        <v>108</v>
      </c>
      <c r="L15" s="175" t="s">
        <v>24</v>
      </c>
      <c r="M15" s="176"/>
      <c r="P15" s="48"/>
      <c r="Q15" s="12"/>
      <c r="R15" s="48"/>
      <c r="S15" s="48"/>
      <c r="T15" s="48"/>
    </row>
    <row r="16" spans="1:20" s="78" customFormat="1" ht="29.4" thickBot="1" x14ac:dyDescent="0.35">
      <c r="A16" s="38">
        <v>7</v>
      </c>
      <c r="B16" s="17" t="s">
        <v>94</v>
      </c>
      <c r="C16" s="131" t="s">
        <v>95</v>
      </c>
      <c r="D16" s="241"/>
      <c r="E16" s="240"/>
      <c r="F16" s="244"/>
      <c r="G16" s="211"/>
      <c r="H16" s="211"/>
      <c r="I16" s="211"/>
      <c r="J16" s="211">
        <f t="shared" si="3"/>
        <v>0</v>
      </c>
      <c r="K16" s="212"/>
      <c r="L16" s="166"/>
      <c r="M16" s="167"/>
      <c r="P16" s="79"/>
      <c r="Q16" s="80"/>
      <c r="R16" s="79"/>
      <c r="S16" s="79"/>
      <c r="T16" s="79"/>
    </row>
    <row r="17" spans="1:20" s="78" customFormat="1" x14ac:dyDescent="0.3">
      <c r="A17" s="232" t="s">
        <v>27</v>
      </c>
      <c r="B17" s="181"/>
      <c r="C17" s="181"/>
      <c r="D17" s="64" t="s">
        <v>28</v>
      </c>
      <c r="E17" s="233">
        <f>SUM(E9:E16)</f>
        <v>30</v>
      </c>
      <c r="F17" s="65">
        <f>SUM(F9:F16)</f>
        <v>8</v>
      </c>
      <c r="G17" s="66">
        <f>SUM(G9:G16)</f>
        <v>4</v>
      </c>
      <c r="H17" s="66">
        <f>SUM(H9:H16)</f>
        <v>0</v>
      </c>
      <c r="I17" s="66">
        <f>SUM(I9:I16)</f>
        <v>0</v>
      </c>
      <c r="J17" s="235">
        <f>SUM(J9:J16)</f>
        <v>196</v>
      </c>
      <c r="K17" s="235">
        <f>SUM(K9:K16)+72</f>
        <v>554</v>
      </c>
      <c r="L17" s="66" t="s">
        <v>29</v>
      </c>
      <c r="M17" s="67" t="s">
        <v>30</v>
      </c>
      <c r="P17" s="79"/>
      <c r="Q17" s="80"/>
      <c r="R17" s="79"/>
      <c r="S17" s="79"/>
      <c r="T17" s="79"/>
    </row>
    <row r="18" spans="1:20" ht="15" thickBot="1" x14ac:dyDescent="0.35">
      <c r="A18" s="145"/>
      <c r="B18" s="146"/>
      <c r="C18" s="146"/>
      <c r="D18" s="15" t="s">
        <v>31</v>
      </c>
      <c r="E18" s="234"/>
      <c r="F18" s="53">
        <f>COUNT(F9:F16)</f>
        <v>4</v>
      </c>
      <c r="G18" s="16">
        <f>COUNT(G9:G16)</f>
        <v>4</v>
      </c>
      <c r="H18" s="16">
        <f>COUNT(H9:H16)</f>
        <v>0</v>
      </c>
      <c r="I18" s="16">
        <f>COUNT(I9:I16)</f>
        <v>0</v>
      </c>
      <c r="J18" s="158"/>
      <c r="K18" s="158"/>
      <c r="L18" s="17">
        <f>COUNTIF(L9:M16,"=E")</f>
        <v>4</v>
      </c>
      <c r="M18" s="18">
        <f>COUNTIF(L9:M16,"=V")+COUNTIF(L9:M16,"=C")</f>
        <v>1</v>
      </c>
      <c r="P18" s="23"/>
      <c r="Q18" s="12"/>
      <c r="R18" s="22"/>
      <c r="S18" s="22"/>
      <c r="T18" s="22"/>
    </row>
    <row r="19" spans="1:20" ht="15" thickBot="1" x14ac:dyDescent="0.35">
      <c r="A19" s="226" t="s">
        <v>32</v>
      </c>
      <c r="B19" s="227"/>
      <c r="C19" s="227"/>
      <c r="D19" s="161"/>
      <c r="E19" s="227"/>
      <c r="F19" s="227"/>
      <c r="G19" s="227"/>
      <c r="H19" s="227"/>
      <c r="I19" s="227"/>
      <c r="J19" s="227"/>
      <c r="K19" s="227"/>
      <c r="L19" s="227"/>
      <c r="M19" s="228"/>
      <c r="P19" s="23"/>
      <c r="Q19" s="12"/>
      <c r="R19" s="22"/>
      <c r="S19" s="22"/>
      <c r="T19" s="22"/>
    </row>
    <row r="20" spans="1:20" ht="29.4" thickBot="1" x14ac:dyDescent="0.35">
      <c r="A20" s="100">
        <v>8</v>
      </c>
      <c r="B20" s="101" t="s">
        <v>66</v>
      </c>
      <c r="C20" s="102" t="s">
        <v>49</v>
      </c>
      <c r="D20" s="84" t="s">
        <v>17</v>
      </c>
      <c r="E20" s="84">
        <v>5</v>
      </c>
      <c r="F20" s="96">
        <v>2</v>
      </c>
      <c r="G20" s="101">
        <v>1</v>
      </c>
      <c r="H20" s="101"/>
      <c r="I20" s="101"/>
      <c r="J20" s="101">
        <f>SUM(F20:I20)*14</f>
        <v>42</v>
      </c>
      <c r="K20" s="101">
        <f>E20*25-J20</f>
        <v>83</v>
      </c>
      <c r="L20" s="229" t="s">
        <v>24</v>
      </c>
      <c r="M20" s="230"/>
      <c r="P20" s="23"/>
      <c r="Q20" s="12"/>
      <c r="R20" s="22"/>
      <c r="S20" s="22"/>
      <c r="T20" s="22"/>
    </row>
    <row r="21" spans="1:20" s="27" customFormat="1" ht="15" thickBot="1" x14ac:dyDescent="0.35">
      <c r="A21" s="6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P21" s="31"/>
      <c r="Q21" s="32"/>
      <c r="R21" s="33"/>
      <c r="S21" s="33"/>
      <c r="T21" s="33"/>
    </row>
    <row r="22" spans="1:20" x14ac:dyDescent="0.3">
      <c r="B22" s="148" t="s">
        <v>34</v>
      </c>
      <c r="C22" s="34" t="str">
        <f>Sem_I!C23</f>
        <v>Discipline Obligatorii:</v>
      </c>
      <c r="D22" s="151">
        <f>SUM(F9:I11)</f>
        <v>6</v>
      </c>
      <c r="E22" s="152"/>
      <c r="F22" s="152"/>
      <c r="G22" s="152"/>
      <c r="H22" s="152"/>
      <c r="I22" s="152"/>
      <c r="J22" s="152"/>
      <c r="K22" s="152"/>
      <c r="L22" s="152"/>
      <c r="M22" s="153"/>
      <c r="P22" s="13"/>
      <c r="Q22" s="12"/>
      <c r="R22" s="168"/>
      <c r="S22" s="168"/>
      <c r="T22" s="168"/>
    </row>
    <row r="23" spans="1:20" x14ac:dyDescent="0.3">
      <c r="B23" s="149"/>
      <c r="C23" s="35" t="str">
        <f>Sem_I!C24</f>
        <v>Discipline Opționale:</v>
      </c>
      <c r="D23" s="154">
        <f>SUM(F13:I16)</f>
        <v>6</v>
      </c>
      <c r="E23" s="155"/>
      <c r="F23" s="155"/>
      <c r="G23" s="155"/>
      <c r="H23" s="155"/>
      <c r="I23" s="155"/>
      <c r="J23" s="155"/>
      <c r="K23" s="155"/>
      <c r="L23" s="155"/>
      <c r="M23" s="156"/>
      <c r="P23" s="13"/>
      <c r="Q23" s="12"/>
      <c r="R23" s="13"/>
      <c r="S23" s="13"/>
      <c r="T23" s="13"/>
    </row>
    <row r="24" spans="1:20" ht="15" thickBot="1" x14ac:dyDescent="0.35">
      <c r="B24" s="150"/>
      <c r="C24" s="36" t="str">
        <f>Sem_I!C25</f>
        <v>Discipline Facultative:</v>
      </c>
      <c r="D24" s="157">
        <f>SUM(F20:I20)</f>
        <v>3</v>
      </c>
      <c r="E24" s="158"/>
      <c r="F24" s="158"/>
      <c r="G24" s="158"/>
      <c r="H24" s="158"/>
      <c r="I24" s="158"/>
      <c r="J24" s="158"/>
      <c r="K24" s="158"/>
      <c r="L24" s="158"/>
      <c r="M24" s="159"/>
      <c r="P24" s="11"/>
      <c r="Q24" s="12"/>
      <c r="R24" s="13"/>
      <c r="S24" s="13"/>
      <c r="T24" s="13"/>
    </row>
    <row r="25" spans="1:20" x14ac:dyDescent="0.3">
      <c r="A25" s="24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P25" s="11"/>
      <c r="Q25" s="12"/>
      <c r="R25" s="13"/>
      <c r="S25" s="13"/>
      <c r="T25" s="13"/>
    </row>
    <row r="26" spans="1:20" x14ac:dyDescent="0.3">
      <c r="B26" s="4" t="s">
        <v>38</v>
      </c>
      <c r="C26" s="9"/>
      <c r="D26" s="1"/>
      <c r="E26" s="181" t="s">
        <v>39</v>
      </c>
      <c r="F26" s="181"/>
      <c r="G26" s="4"/>
      <c r="H26" s="1"/>
      <c r="I26" s="1"/>
      <c r="J26" s="177" t="s">
        <v>40</v>
      </c>
      <c r="K26" s="177"/>
      <c r="L26" s="177"/>
      <c r="M26" s="177"/>
    </row>
    <row r="27" spans="1:20" x14ac:dyDescent="0.3">
      <c r="B27" s="147" t="str">
        <f>Sem_I!B28</f>
        <v>Mihnea - Cosmin COSTOIU</v>
      </c>
      <c r="C27" s="147"/>
      <c r="D27" s="140" t="str">
        <f>Sem_I!D28</f>
        <v>Marius-Claudiu LANGA</v>
      </c>
      <c r="E27" s="140"/>
      <c r="F27" s="140"/>
      <c r="G27" s="140"/>
      <c r="H27" s="140"/>
      <c r="I27" s="140"/>
      <c r="J27" s="165" t="str">
        <f>Sem_I!J28</f>
        <v>Manuela-Mihaela CIUCUREL</v>
      </c>
      <c r="K27" s="165"/>
      <c r="L27" s="165"/>
      <c r="M27" s="165"/>
    </row>
    <row r="28" spans="1:20" x14ac:dyDescent="0.3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20" x14ac:dyDescent="0.3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20" x14ac:dyDescent="0.3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20" x14ac:dyDescent="0.3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20" x14ac:dyDescent="0.3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3" x14ac:dyDescent="0.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3" x14ac:dyDescent="0.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3" x14ac:dyDescent="0.3">
      <c r="B35" s="1"/>
      <c r="C35" s="1"/>
      <c r="H35" s="4"/>
      <c r="I35" s="4"/>
      <c r="J35" s="1"/>
      <c r="K35" s="1"/>
      <c r="L35" s="1"/>
    </row>
    <row r="36" spans="1:13" x14ac:dyDescent="0.3">
      <c r="B36" s="1"/>
      <c r="C36" s="1"/>
      <c r="H36" s="4"/>
      <c r="I36" s="4"/>
      <c r="J36" s="1"/>
      <c r="K36" s="1"/>
      <c r="L36" s="1"/>
    </row>
    <row r="37" spans="1:13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3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3" x14ac:dyDescent="0.3">
      <c r="B39" s="1"/>
      <c r="C39" s="1"/>
      <c r="D39" s="4"/>
      <c r="E39" s="4"/>
      <c r="F39" s="4"/>
      <c r="G39" s="4"/>
      <c r="H39" s="1"/>
      <c r="I39" s="1"/>
      <c r="J39" s="1"/>
      <c r="K39" s="1"/>
      <c r="L39" s="1"/>
    </row>
    <row r="40" spans="1:13" x14ac:dyDescent="0.3">
      <c r="B40" s="1"/>
      <c r="C40" s="1"/>
      <c r="D40" s="4"/>
      <c r="E40" s="4"/>
      <c r="F40" s="4"/>
      <c r="G40" s="4"/>
      <c r="H40" s="1"/>
      <c r="I40" s="1"/>
      <c r="J40" s="1"/>
      <c r="K40" s="1"/>
      <c r="L40" s="1"/>
    </row>
    <row r="41" spans="1:13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3" x14ac:dyDescent="0.3">
      <c r="B42" s="1"/>
      <c r="C42" s="1"/>
      <c r="D42" s="1"/>
      <c r="E42" s="181"/>
      <c r="F42" s="181"/>
      <c r="G42" s="181"/>
      <c r="H42" s="1"/>
      <c r="I42" s="1"/>
      <c r="J42" s="1"/>
      <c r="K42" s="1"/>
      <c r="L42" s="1"/>
    </row>
    <row r="43" spans="1:13" x14ac:dyDescent="0.3">
      <c r="B43" s="1"/>
      <c r="C43" s="1"/>
      <c r="D43" s="1"/>
      <c r="E43" s="181"/>
      <c r="F43" s="181"/>
      <c r="G43" s="181"/>
      <c r="H43" s="1"/>
      <c r="I43" s="1"/>
      <c r="J43" s="1"/>
      <c r="K43" s="1"/>
      <c r="L43" s="1"/>
    </row>
    <row r="44" spans="1:13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3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8" spans="1:13" x14ac:dyDescent="0.3">
      <c r="A48" s="231" t="s">
        <v>46</v>
      </c>
      <c r="B48" s="231"/>
      <c r="C48" s="231"/>
      <c r="D48" s="231"/>
      <c r="E48" s="231"/>
      <c r="F48" s="231"/>
      <c r="G48" s="231"/>
      <c r="H48" s="231"/>
      <c r="I48" s="231"/>
      <c r="J48" s="231"/>
      <c r="K48" s="231"/>
      <c r="L48" s="231"/>
      <c r="M48" s="231"/>
    </row>
    <row r="49" spans="1:13" x14ac:dyDescent="0.3">
      <c r="A49" s="225" t="s">
        <v>43</v>
      </c>
      <c r="B49" s="225"/>
      <c r="C49" s="225"/>
      <c r="D49" s="225"/>
      <c r="E49" s="225"/>
      <c r="F49" s="225"/>
      <c r="G49" s="225"/>
      <c r="H49" s="225"/>
      <c r="I49" s="225"/>
      <c r="J49" s="225"/>
      <c r="K49" s="225"/>
      <c r="L49" s="225"/>
      <c r="M49" s="225"/>
    </row>
  </sheetData>
  <protectedRanges>
    <protectedRange sqref="N12:XFD12 E13:XFD14 A9:C11 A20:B20 E9:XFD11 E15:M16 A13:C16" name="Editabil"/>
    <protectedRange sqref="D9:D11" name="Editabil_3_4_3_1_1_1"/>
    <protectedRange sqref="D20" name="Editabil_3_4_3_1_1_3"/>
    <protectedRange sqref="K1:L1" name="Editabil_2"/>
    <protectedRange sqref="D13:D16" name="Editabil_3_4_3_1_1_1_1"/>
  </protectedRanges>
  <mergeCells count="61">
    <mergeCell ref="A17:C18"/>
    <mergeCell ref="E17:E18"/>
    <mergeCell ref="J17:J18"/>
    <mergeCell ref="K17:K18"/>
    <mergeCell ref="F13:F14"/>
    <mergeCell ref="G13:G14"/>
    <mergeCell ref="H13:H14"/>
    <mergeCell ref="I13:I14"/>
    <mergeCell ref="K13:K14"/>
    <mergeCell ref="E13:E14"/>
    <mergeCell ref="D13:D14"/>
    <mergeCell ref="J13:J14"/>
    <mergeCell ref="D15:D16"/>
    <mergeCell ref="E15:E16"/>
    <mergeCell ref="F15:F16"/>
    <mergeCell ref="G15:G16"/>
    <mergeCell ref="A49:M49"/>
    <mergeCell ref="E43:G43"/>
    <mergeCell ref="A19:M19"/>
    <mergeCell ref="B22:B24"/>
    <mergeCell ref="D22:M22"/>
    <mergeCell ref="D23:M23"/>
    <mergeCell ref="D24:M24"/>
    <mergeCell ref="E42:G42"/>
    <mergeCell ref="L20:M20"/>
    <mergeCell ref="A48:M48"/>
    <mergeCell ref="R22:T22"/>
    <mergeCell ref="B27:C27"/>
    <mergeCell ref="D27:I27"/>
    <mergeCell ref="J27:M27"/>
    <mergeCell ref="E26:F26"/>
    <mergeCell ref="J26:M26"/>
    <mergeCell ref="L13:M14"/>
    <mergeCell ref="K1:L1"/>
    <mergeCell ref="D6:D7"/>
    <mergeCell ref="E6:E7"/>
    <mergeCell ref="D1:H1"/>
    <mergeCell ref="D2:H2"/>
    <mergeCell ref="J6:K6"/>
    <mergeCell ref="L6:M7"/>
    <mergeCell ref="F6:I6"/>
    <mergeCell ref="A8:M8"/>
    <mergeCell ref="A6:A7"/>
    <mergeCell ref="B6:B7"/>
    <mergeCell ref="C6:C7"/>
    <mergeCell ref="L9:M9"/>
    <mergeCell ref="L10:M10"/>
    <mergeCell ref="A12:M12"/>
    <mergeCell ref="L11:M11"/>
    <mergeCell ref="B2:C2"/>
    <mergeCell ref="L2:M2"/>
    <mergeCell ref="C3:G3"/>
    <mergeCell ref="L3:M3"/>
    <mergeCell ref="C4:G4"/>
    <mergeCell ref="L4:M4"/>
    <mergeCell ref="J11:K11"/>
    <mergeCell ref="H15:H16"/>
    <mergeCell ref="I15:I16"/>
    <mergeCell ref="J15:J16"/>
    <mergeCell ref="K15:K16"/>
    <mergeCell ref="L15:M16"/>
  </mergeCells>
  <conditionalFormatting sqref="D1">
    <cfRule type="cellIs" dxfId="57" priority="21" stopIfTrue="1" operator="equal">
      <formula>"DS"</formula>
    </cfRule>
  </conditionalFormatting>
  <conditionalFormatting sqref="D1:D8">
    <cfRule type="cellIs" dxfId="56" priority="22" operator="equal">
      <formula>"DA"</formula>
    </cfRule>
    <cfRule type="cellIs" dxfId="55" priority="23" operator="equal">
      <formula>"DC"</formula>
    </cfRule>
  </conditionalFormatting>
  <conditionalFormatting sqref="D2:D8 D18:D19 D21:D37">
    <cfRule type="cellIs" dxfId="54" priority="92" operator="equal">
      <formula>"DS"</formula>
    </cfRule>
  </conditionalFormatting>
  <conditionalFormatting sqref="D9:D11 D20">
    <cfRule type="cellIs" dxfId="53" priority="27" operator="equal">
      <formula>"C'"</formula>
    </cfRule>
    <cfRule type="cellIs" dxfId="52" priority="28" operator="equal">
      <formula>"S"</formula>
    </cfRule>
    <cfRule type="cellIs" dxfId="51" priority="29" operator="equal">
      <formula>"C"</formula>
    </cfRule>
    <cfRule type="cellIs" dxfId="50" priority="30" operator="equal">
      <formula>"F"</formula>
    </cfRule>
  </conditionalFormatting>
  <conditionalFormatting sqref="D13">
    <cfRule type="cellIs" dxfId="49" priority="9" operator="equal">
      <formula>"C'"</formula>
    </cfRule>
    <cfRule type="cellIs" dxfId="48" priority="10" operator="equal">
      <formula>"S"</formula>
    </cfRule>
    <cfRule type="cellIs" dxfId="47" priority="11" operator="equal">
      <formula>"C"</formula>
    </cfRule>
    <cfRule type="cellIs" dxfId="46" priority="12" operator="equal">
      <formula>"F"</formula>
    </cfRule>
  </conditionalFormatting>
  <conditionalFormatting sqref="D15">
    <cfRule type="cellIs" dxfId="45" priority="1" operator="equal">
      <formula>"C'"</formula>
    </cfRule>
    <cfRule type="cellIs" dxfId="44" priority="2" operator="equal">
      <formula>"S"</formula>
    </cfRule>
    <cfRule type="cellIs" dxfId="43" priority="3" operator="equal">
      <formula>"C"</formula>
    </cfRule>
    <cfRule type="cellIs" dxfId="42" priority="4" operator="equal">
      <formula>"F"</formula>
    </cfRule>
  </conditionalFormatting>
  <conditionalFormatting sqref="D18:D19 D21:D37">
    <cfRule type="cellIs" dxfId="41" priority="96" operator="equal">
      <formula>"DA"</formula>
    </cfRule>
    <cfRule type="cellIs" dxfId="40" priority="105" operator="equal">
      <formula>"DC"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97" fitToWidth="0" orientation="landscape" r:id="rId1"/>
  <rowBreaks count="1" manualBreakCount="1">
    <brk id="26" max="1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AA675-59E4-4321-89ED-B78E04DEFD5F}">
  <dimension ref="A1:T50"/>
  <sheetViews>
    <sheetView topLeftCell="A7" zoomScaleNormal="100" zoomScaleSheetLayoutView="85" workbookViewId="0">
      <selection activeCell="K17" sqref="K17:K18"/>
    </sheetView>
  </sheetViews>
  <sheetFormatPr defaultRowHeight="14.4" x14ac:dyDescent="0.3"/>
  <cols>
    <col min="1" max="1" width="4.6640625" style="21" customWidth="1"/>
    <col min="2" max="2" width="19.44140625" bestFit="1" customWidth="1"/>
    <col min="3" max="3" width="45.6640625" customWidth="1"/>
    <col min="4" max="4" width="10.44140625" customWidth="1"/>
    <col min="5" max="5" width="6" customWidth="1"/>
    <col min="6" max="9" width="5.6640625" customWidth="1"/>
    <col min="10" max="11" width="11" customWidth="1"/>
    <col min="12" max="12" width="3.6640625" style="6" customWidth="1"/>
    <col min="13" max="13" width="8.5546875" style="6" customWidth="1"/>
  </cols>
  <sheetData>
    <row r="1" spans="1:20" ht="69.900000000000006" customHeight="1" x14ac:dyDescent="0.35">
      <c r="A1" s="6"/>
      <c r="B1" s="3"/>
      <c r="C1" s="4"/>
      <c r="D1" s="191" t="str">
        <f>Sem_I!D1</f>
        <v>Plan de învățământ masterat</v>
      </c>
      <c r="E1" s="191"/>
      <c r="F1" s="191"/>
      <c r="G1" s="191"/>
      <c r="H1" s="191"/>
      <c r="I1" s="2"/>
      <c r="J1" s="5"/>
      <c r="K1" s="204"/>
      <c r="L1" s="204"/>
      <c r="P1" s="50"/>
      <c r="Q1" s="50"/>
      <c r="R1" s="50"/>
      <c r="S1" s="50"/>
      <c r="T1" s="50"/>
    </row>
    <row r="2" spans="1:20" x14ac:dyDescent="0.3">
      <c r="B2" s="190"/>
      <c r="C2" s="190"/>
      <c r="D2" s="181" t="str">
        <f>Sem_I!D2</f>
        <v>2025 - 2027</v>
      </c>
      <c r="E2" s="181"/>
      <c r="F2" s="181"/>
      <c r="G2" s="181"/>
      <c r="H2" s="181"/>
      <c r="J2" s="8"/>
      <c r="K2" s="8" t="s">
        <v>2</v>
      </c>
      <c r="L2" s="190" t="s">
        <v>47</v>
      </c>
      <c r="M2" s="190"/>
      <c r="R2" s="13"/>
      <c r="S2" s="13"/>
      <c r="T2" s="13"/>
    </row>
    <row r="3" spans="1:20" x14ac:dyDescent="0.3">
      <c r="B3" s="7" t="s">
        <v>4</v>
      </c>
      <c r="C3" s="190" t="str">
        <f>Sem_I!C3</f>
        <v>Asistență Socială</v>
      </c>
      <c r="D3" s="190"/>
      <c r="E3" s="190"/>
      <c r="F3" s="190"/>
      <c r="G3" s="190"/>
      <c r="J3" s="8"/>
      <c r="K3" s="8" t="s">
        <v>5</v>
      </c>
      <c r="L3" s="190" t="s">
        <v>44</v>
      </c>
      <c r="M3" s="190"/>
      <c r="R3" s="13"/>
      <c r="S3" s="13"/>
      <c r="T3" s="13"/>
    </row>
    <row r="4" spans="1:20" x14ac:dyDescent="0.3">
      <c r="B4" s="7" t="s">
        <v>7</v>
      </c>
      <c r="C4" s="190" t="str">
        <f>Sem_I!C4</f>
        <v>Consiliere în asistența socială</v>
      </c>
      <c r="D4" s="190"/>
      <c r="E4" s="190"/>
      <c r="F4" s="190"/>
      <c r="G4" s="190"/>
      <c r="J4" s="8"/>
      <c r="K4" s="8" t="s">
        <v>8</v>
      </c>
      <c r="L4" s="190" t="s">
        <v>6</v>
      </c>
      <c r="M4" s="190"/>
      <c r="R4" s="13"/>
      <c r="S4" s="13"/>
      <c r="T4" s="13"/>
    </row>
    <row r="5" spans="1:20" ht="15" thickBot="1" x14ac:dyDescent="0.35">
      <c r="B5" s="7"/>
      <c r="C5" s="3"/>
      <c r="D5" s="3"/>
      <c r="E5" s="3"/>
      <c r="F5" s="3"/>
      <c r="G5" s="3"/>
      <c r="J5" s="8"/>
      <c r="K5" s="9"/>
      <c r="L5" s="3"/>
      <c r="P5" s="13"/>
      <c r="Q5" s="13"/>
      <c r="R5" s="13"/>
      <c r="S5" s="13"/>
      <c r="T5" s="13"/>
    </row>
    <row r="6" spans="1:20" s="1" customFormat="1" x14ac:dyDescent="0.3">
      <c r="A6" s="253" t="s">
        <v>48</v>
      </c>
      <c r="B6" s="196" t="s">
        <v>10</v>
      </c>
      <c r="C6" s="196" t="s">
        <v>11</v>
      </c>
      <c r="D6" s="196" t="s">
        <v>12</v>
      </c>
      <c r="E6" s="198" t="s">
        <v>13</v>
      </c>
      <c r="F6" s="207" t="s">
        <v>14</v>
      </c>
      <c r="G6" s="208"/>
      <c r="H6" s="208"/>
      <c r="I6" s="208"/>
      <c r="J6" s="196" t="s">
        <v>15</v>
      </c>
      <c r="K6" s="196"/>
      <c r="L6" s="196" t="s">
        <v>16</v>
      </c>
      <c r="M6" s="202"/>
      <c r="P6" s="13"/>
      <c r="Q6" s="13"/>
      <c r="R6" s="13"/>
      <c r="S6" s="13"/>
      <c r="T6" s="13"/>
    </row>
    <row r="7" spans="1:20" ht="29.4" thickBot="1" x14ac:dyDescent="0.35">
      <c r="A7" s="254"/>
      <c r="B7" s="197"/>
      <c r="C7" s="197"/>
      <c r="D7" s="197"/>
      <c r="E7" s="199"/>
      <c r="F7" s="10" t="s">
        <v>17</v>
      </c>
      <c r="G7" s="10" t="s">
        <v>18</v>
      </c>
      <c r="H7" s="10" t="s">
        <v>19</v>
      </c>
      <c r="I7" s="10" t="s">
        <v>57</v>
      </c>
      <c r="J7" s="60" t="s">
        <v>20</v>
      </c>
      <c r="K7" s="60" t="s">
        <v>21</v>
      </c>
      <c r="L7" s="197"/>
      <c r="M7" s="203"/>
      <c r="P7" s="13"/>
      <c r="Q7" s="13"/>
      <c r="R7" s="13"/>
      <c r="S7" s="13"/>
      <c r="T7" s="13"/>
    </row>
    <row r="8" spans="1:20" ht="15" thickBot="1" x14ac:dyDescent="0.35">
      <c r="A8" s="217" t="s">
        <v>22</v>
      </c>
      <c r="B8" s="218"/>
      <c r="C8" s="218"/>
      <c r="D8" s="218"/>
      <c r="E8" s="218"/>
      <c r="F8" s="261"/>
      <c r="G8" s="261"/>
      <c r="H8" s="261"/>
      <c r="I8" s="261"/>
      <c r="J8" s="261"/>
      <c r="K8" s="261"/>
      <c r="L8" s="261"/>
      <c r="M8" s="262"/>
      <c r="P8" s="13"/>
      <c r="Q8" s="13"/>
      <c r="R8" s="13"/>
      <c r="S8" s="13"/>
      <c r="T8" s="13"/>
    </row>
    <row r="9" spans="1:20" ht="28.2" customHeight="1" x14ac:dyDescent="0.3">
      <c r="A9" s="41">
        <v>1</v>
      </c>
      <c r="B9" s="90" t="s">
        <v>96</v>
      </c>
      <c r="C9" s="129" t="s">
        <v>97</v>
      </c>
      <c r="D9" s="71" t="s">
        <v>18</v>
      </c>
      <c r="E9" s="135">
        <v>7</v>
      </c>
      <c r="F9" s="118">
        <v>2</v>
      </c>
      <c r="G9" s="119">
        <v>2</v>
      </c>
      <c r="H9" s="19"/>
      <c r="I9" s="19"/>
      <c r="J9" s="19">
        <f t="shared" ref="J9:J16" si="0">SUM(F9:I9)*14</f>
        <v>56</v>
      </c>
      <c r="K9" s="19">
        <f t="shared" ref="K9:K16" si="1">E9*25-J9</f>
        <v>119</v>
      </c>
      <c r="L9" s="205" t="s">
        <v>24</v>
      </c>
      <c r="M9" s="206"/>
      <c r="P9" s="13"/>
      <c r="Q9" s="13"/>
      <c r="R9" s="13"/>
      <c r="S9" s="13"/>
      <c r="T9" s="13"/>
    </row>
    <row r="10" spans="1:20" ht="20.399999999999999" customHeight="1" x14ac:dyDescent="0.3">
      <c r="A10" s="42">
        <v>2</v>
      </c>
      <c r="B10" s="123" t="s">
        <v>98</v>
      </c>
      <c r="C10" s="130" t="s">
        <v>99</v>
      </c>
      <c r="D10" s="72" t="s">
        <v>18</v>
      </c>
      <c r="E10" s="116">
        <v>7</v>
      </c>
      <c r="F10" s="120">
        <v>2</v>
      </c>
      <c r="G10" s="121">
        <v>2</v>
      </c>
      <c r="H10" s="20"/>
      <c r="I10" s="20"/>
      <c r="J10" s="20">
        <f t="shared" si="0"/>
        <v>56</v>
      </c>
      <c r="K10" s="20">
        <f t="shared" si="1"/>
        <v>119</v>
      </c>
      <c r="L10" s="171" t="s">
        <v>24</v>
      </c>
      <c r="M10" s="172"/>
      <c r="P10" s="13"/>
      <c r="Q10" s="13"/>
      <c r="R10" s="13"/>
      <c r="S10" s="13"/>
      <c r="T10" s="13"/>
    </row>
    <row r="11" spans="1:20" ht="29.4" thickBot="1" x14ac:dyDescent="0.35">
      <c r="A11" s="42">
        <v>3</v>
      </c>
      <c r="B11" s="123" t="s">
        <v>100</v>
      </c>
      <c r="C11" s="131" t="s">
        <v>101</v>
      </c>
      <c r="D11" s="97" t="s">
        <v>61</v>
      </c>
      <c r="E11" s="136">
        <v>4</v>
      </c>
      <c r="F11" s="20"/>
      <c r="G11" s="20"/>
      <c r="H11" s="20"/>
      <c r="I11" s="20"/>
      <c r="J11" s="169">
        <v>28</v>
      </c>
      <c r="K11" s="213"/>
      <c r="L11" s="171" t="s">
        <v>17</v>
      </c>
      <c r="M11" s="172"/>
      <c r="P11" s="13"/>
      <c r="Q11" s="13"/>
      <c r="R11" s="13"/>
      <c r="S11" s="13"/>
      <c r="T11" s="13"/>
    </row>
    <row r="12" spans="1:20" ht="15" thickBot="1" x14ac:dyDescent="0.35">
      <c r="A12" s="221" t="s">
        <v>25</v>
      </c>
      <c r="B12" s="222"/>
      <c r="C12" s="222"/>
      <c r="D12" s="222"/>
      <c r="E12" s="222"/>
      <c r="F12" s="223"/>
      <c r="G12" s="223"/>
      <c r="H12" s="223"/>
      <c r="I12" s="223"/>
      <c r="J12" s="223"/>
      <c r="K12" s="223"/>
      <c r="L12" s="223"/>
      <c r="M12" s="224"/>
      <c r="P12" s="13"/>
      <c r="Q12" s="13"/>
      <c r="R12" s="13"/>
      <c r="S12" s="13"/>
      <c r="T12" s="13"/>
    </row>
    <row r="13" spans="1:20" x14ac:dyDescent="0.3">
      <c r="A13" s="41">
        <v>4</v>
      </c>
      <c r="B13" s="90" t="s">
        <v>102</v>
      </c>
      <c r="C13" s="137" t="s">
        <v>103</v>
      </c>
      <c r="D13" s="182" t="s">
        <v>18</v>
      </c>
      <c r="E13" s="239">
        <v>6</v>
      </c>
      <c r="F13" s="245">
        <v>1</v>
      </c>
      <c r="G13" s="247">
        <v>1</v>
      </c>
      <c r="H13" s="249"/>
      <c r="I13" s="251"/>
      <c r="J13" s="188">
        <f t="shared" si="0"/>
        <v>28</v>
      </c>
      <c r="K13" s="186">
        <f t="shared" si="1"/>
        <v>122</v>
      </c>
      <c r="L13" s="173" t="s">
        <v>24</v>
      </c>
      <c r="M13" s="174"/>
      <c r="P13" s="13"/>
      <c r="Q13" s="13"/>
      <c r="R13" s="13"/>
      <c r="S13" s="13"/>
      <c r="T13" s="13"/>
    </row>
    <row r="14" spans="1:20" ht="29.4" thickBot="1" x14ac:dyDescent="0.35">
      <c r="A14" s="88">
        <v>5</v>
      </c>
      <c r="B14" s="138" t="s">
        <v>104</v>
      </c>
      <c r="C14" s="139" t="s">
        <v>105</v>
      </c>
      <c r="D14" s="241"/>
      <c r="E14" s="240"/>
      <c r="F14" s="246"/>
      <c r="G14" s="248"/>
      <c r="H14" s="250"/>
      <c r="I14" s="252"/>
      <c r="J14" s="238">
        <f t="shared" si="0"/>
        <v>0</v>
      </c>
      <c r="K14" s="212">
        <f t="shared" si="1"/>
        <v>0</v>
      </c>
      <c r="L14" s="166"/>
      <c r="M14" s="167"/>
      <c r="P14" s="13"/>
      <c r="Q14" s="13"/>
      <c r="R14" s="13"/>
      <c r="S14" s="13"/>
      <c r="T14" s="13"/>
    </row>
    <row r="15" spans="1:20" ht="28.8" x14ac:dyDescent="0.3">
      <c r="A15" s="41">
        <v>6</v>
      </c>
      <c r="B15" s="19" t="s">
        <v>106</v>
      </c>
      <c r="C15" s="137" t="s">
        <v>107</v>
      </c>
      <c r="D15" s="182" t="s">
        <v>18</v>
      </c>
      <c r="E15" s="239">
        <v>6</v>
      </c>
      <c r="F15" s="245">
        <v>1</v>
      </c>
      <c r="G15" s="247">
        <v>1</v>
      </c>
      <c r="H15" s="249"/>
      <c r="I15" s="251"/>
      <c r="J15" s="188">
        <f t="shared" si="0"/>
        <v>28</v>
      </c>
      <c r="K15" s="186">
        <f t="shared" si="1"/>
        <v>122</v>
      </c>
      <c r="L15" s="173" t="s">
        <v>24</v>
      </c>
      <c r="M15" s="174"/>
      <c r="P15" s="13"/>
      <c r="Q15" s="12"/>
      <c r="R15" s="13"/>
      <c r="S15" s="13"/>
      <c r="T15" s="13"/>
    </row>
    <row r="16" spans="1:20" s="78" customFormat="1" ht="15" thickBot="1" x14ac:dyDescent="0.35">
      <c r="A16" s="88">
        <v>7</v>
      </c>
      <c r="B16" s="17" t="s">
        <v>108</v>
      </c>
      <c r="C16" s="113" t="s">
        <v>109</v>
      </c>
      <c r="D16" s="241"/>
      <c r="E16" s="240"/>
      <c r="F16" s="246"/>
      <c r="G16" s="248"/>
      <c r="H16" s="250"/>
      <c r="I16" s="252"/>
      <c r="J16" s="238">
        <f t="shared" si="0"/>
        <v>0</v>
      </c>
      <c r="K16" s="212">
        <f t="shared" si="1"/>
        <v>0</v>
      </c>
      <c r="L16" s="166"/>
      <c r="M16" s="167"/>
      <c r="P16" s="81"/>
      <c r="Q16" s="80"/>
      <c r="R16" s="82"/>
      <c r="S16" s="82"/>
      <c r="T16" s="82"/>
    </row>
    <row r="17" spans="1:20" s="78" customFormat="1" x14ac:dyDescent="0.3">
      <c r="A17" s="259" t="s">
        <v>27</v>
      </c>
      <c r="B17" s="235"/>
      <c r="C17" s="260"/>
      <c r="D17" s="75" t="s">
        <v>28</v>
      </c>
      <c r="E17" s="259">
        <f>SUM(E9:E16)</f>
        <v>30</v>
      </c>
      <c r="F17" s="65">
        <f>SUM(F9:F16)</f>
        <v>6</v>
      </c>
      <c r="G17" s="66">
        <f>SUM(G9:G16)</f>
        <v>6</v>
      </c>
      <c r="H17" s="66">
        <f>SUM(H9:H16)</f>
        <v>0</v>
      </c>
      <c r="I17" s="66">
        <f>SUM(I9:I16)</f>
        <v>0</v>
      </c>
      <c r="J17" s="235">
        <f>SUM(J9:J14)</f>
        <v>168</v>
      </c>
      <c r="K17" s="235">
        <f>SUM(K9:K14)+72</f>
        <v>432</v>
      </c>
      <c r="L17" s="76" t="s">
        <v>29</v>
      </c>
      <c r="M17" s="77" t="s">
        <v>30</v>
      </c>
      <c r="P17" s="81"/>
      <c r="Q17" s="80"/>
      <c r="R17" s="82"/>
      <c r="S17" s="82"/>
      <c r="T17" s="82"/>
    </row>
    <row r="18" spans="1:20" ht="15" thickBot="1" x14ac:dyDescent="0.35">
      <c r="A18" s="164"/>
      <c r="B18" s="158"/>
      <c r="C18" s="159"/>
      <c r="D18" s="56" t="s">
        <v>31</v>
      </c>
      <c r="E18" s="164"/>
      <c r="F18" s="53">
        <f>COUNT(F9:F16)</f>
        <v>4</v>
      </c>
      <c r="G18" s="16">
        <f>COUNT(G9:G16)</f>
        <v>4</v>
      </c>
      <c r="H18" s="16">
        <f>COUNT(H9:H16)</f>
        <v>0</v>
      </c>
      <c r="I18" s="16">
        <f>COUNT(I9:I16)</f>
        <v>0</v>
      </c>
      <c r="J18" s="158"/>
      <c r="K18" s="158"/>
      <c r="L18" s="17">
        <f>COUNTIF(L9:M16,"=E")</f>
        <v>4</v>
      </c>
      <c r="M18" s="18">
        <f>COUNTIF(L9:M16,"=V")+COUNTIF(L9:M16,"=C")</f>
        <v>1</v>
      </c>
      <c r="P18" s="13"/>
      <c r="Q18" s="13"/>
      <c r="R18" s="13"/>
      <c r="S18" s="13"/>
      <c r="T18" s="13"/>
    </row>
    <row r="19" spans="1:20" ht="15" thickBot="1" x14ac:dyDescent="0.35">
      <c r="A19" s="255" t="s">
        <v>32</v>
      </c>
      <c r="B19" s="256"/>
      <c r="C19" s="256"/>
      <c r="D19" s="257"/>
      <c r="E19" s="257"/>
      <c r="F19" s="257"/>
      <c r="G19" s="257"/>
      <c r="H19" s="257"/>
      <c r="I19" s="257"/>
      <c r="J19" s="257"/>
      <c r="K19" s="257"/>
      <c r="L19" s="257"/>
      <c r="M19" s="258"/>
      <c r="P19" s="13"/>
      <c r="Q19" s="13"/>
      <c r="R19" s="13"/>
      <c r="S19" s="13"/>
      <c r="T19" s="13"/>
    </row>
    <row r="20" spans="1:20" ht="15" thickBot="1" x14ac:dyDescent="0.35">
      <c r="A20" s="100">
        <v>8</v>
      </c>
      <c r="B20" s="101" t="s">
        <v>67</v>
      </c>
      <c r="C20" s="102" t="s">
        <v>59</v>
      </c>
      <c r="D20" s="84" t="s">
        <v>17</v>
      </c>
      <c r="E20" s="96">
        <v>5</v>
      </c>
      <c r="F20" s="101">
        <v>2</v>
      </c>
      <c r="G20" s="101">
        <v>1</v>
      </c>
      <c r="H20" s="101"/>
      <c r="I20" s="101"/>
      <c r="J20" s="101">
        <f>SUM(F20:I20)*14</f>
        <v>42</v>
      </c>
      <c r="K20" s="101">
        <f>E20*25-J20</f>
        <v>83</v>
      </c>
      <c r="L20" s="229" t="s">
        <v>24</v>
      </c>
      <c r="M20" s="230"/>
      <c r="P20" s="13"/>
      <c r="Q20" s="13"/>
      <c r="R20" s="13"/>
      <c r="S20" s="13"/>
      <c r="T20" s="13"/>
    </row>
    <row r="21" spans="1:20" ht="15" thickBot="1" x14ac:dyDescent="0.35">
      <c r="B21" s="3"/>
      <c r="C21" s="3"/>
      <c r="D21" s="1"/>
      <c r="E21" s="3"/>
      <c r="F21" s="3"/>
      <c r="G21" s="3"/>
      <c r="H21" s="1"/>
      <c r="I21" s="1"/>
      <c r="J21" s="3"/>
      <c r="K21" s="3"/>
      <c r="L21" s="146"/>
      <c r="M21" s="146"/>
      <c r="P21" s="13"/>
      <c r="Q21" s="13"/>
      <c r="R21" s="13"/>
      <c r="S21" s="13"/>
      <c r="T21" s="13"/>
    </row>
    <row r="22" spans="1:20" x14ac:dyDescent="0.3">
      <c r="B22" s="148" t="s">
        <v>34</v>
      </c>
      <c r="C22" s="34" t="str">
        <f>Sem_I!C23</f>
        <v>Discipline Obligatorii:</v>
      </c>
      <c r="D22" s="151">
        <f>SUM(F9:I11)</f>
        <v>8</v>
      </c>
      <c r="E22" s="152"/>
      <c r="F22" s="152"/>
      <c r="G22" s="152"/>
      <c r="H22" s="152"/>
      <c r="I22" s="152"/>
      <c r="J22" s="152"/>
      <c r="K22" s="152"/>
      <c r="L22" s="152"/>
      <c r="M22" s="153"/>
      <c r="P22" s="13"/>
      <c r="Q22" s="13"/>
      <c r="R22" s="13"/>
      <c r="S22" s="13"/>
      <c r="T22" s="13"/>
    </row>
    <row r="23" spans="1:20" x14ac:dyDescent="0.3">
      <c r="B23" s="149"/>
      <c r="C23" s="35" t="str">
        <f>Sem_I!C24</f>
        <v>Discipline Opționale:</v>
      </c>
      <c r="D23" s="154">
        <f>SUM(F13:I16)</f>
        <v>4</v>
      </c>
      <c r="E23" s="155"/>
      <c r="F23" s="155"/>
      <c r="G23" s="155"/>
      <c r="H23" s="155"/>
      <c r="I23" s="155"/>
      <c r="J23" s="155"/>
      <c r="K23" s="155"/>
      <c r="L23" s="155"/>
      <c r="M23" s="156"/>
      <c r="P23" s="13"/>
      <c r="Q23" s="13"/>
      <c r="R23" s="13"/>
      <c r="S23" s="13"/>
      <c r="T23" s="13"/>
    </row>
    <row r="24" spans="1:20" ht="15" thickBot="1" x14ac:dyDescent="0.35">
      <c r="B24" s="150"/>
      <c r="C24" s="36" t="str">
        <f>Sem_I!C25</f>
        <v>Discipline Facultative:</v>
      </c>
      <c r="D24" s="157">
        <f>SUM(F20:I20)</f>
        <v>3</v>
      </c>
      <c r="E24" s="158"/>
      <c r="F24" s="158"/>
      <c r="G24" s="158"/>
      <c r="H24" s="158"/>
      <c r="I24" s="158"/>
      <c r="J24" s="158"/>
      <c r="K24" s="158"/>
      <c r="L24" s="158"/>
      <c r="M24" s="159"/>
      <c r="P24" s="13"/>
      <c r="Q24" s="13"/>
      <c r="R24" s="13"/>
      <c r="S24" s="13"/>
      <c r="T24" s="13"/>
    </row>
    <row r="25" spans="1:20" x14ac:dyDescent="0.3"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P25" s="13"/>
      <c r="Q25" s="13"/>
      <c r="R25" s="13"/>
      <c r="S25" s="13"/>
      <c r="T25" s="13"/>
    </row>
    <row r="26" spans="1:20" x14ac:dyDescent="0.3">
      <c r="B26" s="4" t="s">
        <v>38</v>
      </c>
      <c r="C26" s="9"/>
      <c r="D26" s="1"/>
      <c r="E26" s="181" t="s">
        <v>39</v>
      </c>
      <c r="F26" s="181"/>
      <c r="G26" s="4"/>
      <c r="H26" s="1"/>
      <c r="I26" s="1"/>
      <c r="J26" s="177" t="s">
        <v>40</v>
      </c>
      <c r="K26" s="177"/>
      <c r="L26" s="177"/>
      <c r="M26" s="177"/>
    </row>
    <row r="27" spans="1:20" x14ac:dyDescent="0.3">
      <c r="B27" s="147" t="str">
        <f>Sem_I!B28</f>
        <v>Mihnea - Cosmin COSTOIU</v>
      </c>
      <c r="C27" s="147"/>
      <c r="D27" s="140" t="str">
        <f>Sem_I!D28</f>
        <v>Marius-Claudiu LANGA</v>
      </c>
      <c r="E27" s="140"/>
      <c r="F27" s="140"/>
      <c r="G27" s="140"/>
      <c r="H27" s="140"/>
      <c r="I27" s="140"/>
      <c r="J27" s="165" t="str">
        <f>Sem_I!J28</f>
        <v>Manuela-Mihaela CIUCUREL</v>
      </c>
      <c r="K27" s="165"/>
      <c r="L27" s="165"/>
      <c r="M27" s="165"/>
    </row>
    <row r="28" spans="1:20" x14ac:dyDescent="0.3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20" x14ac:dyDescent="0.3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20" x14ac:dyDescent="0.3">
      <c r="B30" s="1"/>
      <c r="C30" s="1"/>
      <c r="H30" s="4"/>
      <c r="I30" s="4"/>
      <c r="J30" s="1"/>
      <c r="K30" s="1"/>
      <c r="L30" s="1"/>
    </row>
    <row r="31" spans="1:20" x14ac:dyDescent="0.3">
      <c r="B31" s="1"/>
      <c r="C31" s="1"/>
      <c r="D31" s="1"/>
      <c r="E31" s="4"/>
      <c r="F31" s="4"/>
      <c r="G31" s="4"/>
      <c r="H31" s="1"/>
      <c r="I31" s="1"/>
      <c r="J31" s="1"/>
      <c r="K31" s="1"/>
      <c r="L31" s="1"/>
    </row>
    <row r="32" spans="1:20" x14ac:dyDescent="0.3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2:12" x14ac:dyDescent="0.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2:12" x14ac:dyDescent="0.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49" spans="1:13" x14ac:dyDescent="0.3">
      <c r="A49" s="231" t="s">
        <v>46</v>
      </c>
      <c r="B49" s="231"/>
      <c r="C49" s="231"/>
      <c r="D49" s="231"/>
      <c r="E49" s="231"/>
      <c r="F49" s="231"/>
      <c r="G49" s="231"/>
      <c r="H49" s="231"/>
      <c r="I49" s="231"/>
      <c r="J49" s="231"/>
      <c r="K49" s="231"/>
      <c r="L49" s="231"/>
      <c r="M49" s="231"/>
    </row>
    <row r="50" spans="1:13" x14ac:dyDescent="0.3">
      <c r="A50" s="225" t="s">
        <v>43</v>
      </c>
      <c r="B50" s="225"/>
      <c r="C50" s="225"/>
      <c r="D50" s="225"/>
      <c r="E50" s="225"/>
      <c r="F50" s="225"/>
      <c r="G50" s="225"/>
      <c r="H50" s="225"/>
      <c r="I50" s="225"/>
      <c r="J50" s="225"/>
      <c r="K50" s="225"/>
      <c r="L50" s="225"/>
      <c r="M50" s="225"/>
    </row>
  </sheetData>
  <protectedRanges>
    <protectedRange sqref="L2 N12:XFD12 E13:XFD14 E9:XFD11 A20:B20 A9:C11 E15:M16 A13:C16" name="Editabil"/>
    <protectedRange sqref="D9:D10" name="Editabil_3_4_3_1_1_1_1"/>
    <protectedRange sqref="D20" name="Editabil_3_4_3_1_1_1_2"/>
    <protectedRange sqref="K1:L1" name="Editabil_2"/>
    <protectedRange sqref="D11" name="Editabil_3_4_3_1_1_1_3"/>
    <protectedRange sqref="D13:D14" name="Editabil_3_4_3_1_1_1_1_2"/>
    <protectedRange sqref="D15:D16" name="Editabil_3_4_3_1_1_1_1_3"/>
  </protectedRanges>
  <mergeCells count="59">
    <mergeCell ref="A50:M50"/>
    <mergeCell ref="E26:F26"/>
    <mergeCell ref="L21:M21"/>
    <mergeCell ref="B22:B24"/>
    <mergeCell ref="D22:M22"/>
    <mergeCell ref="D23:M23"/>
    <mergeCell ref="D24:M24"/>
    <mergeCell ref="B27:C27"/>
    <mergeCell ref="D27:I27"/>
    <mergeCell ref="J27:M27"/>
    <mergeCell ref="A49:M49"/>
    <mergeCell ref="J26:M26"/>
    <mergeCell ref="L20:M20"/>
    <mergeCell ref="K1:L1"/>
    <mergeCell ref="C4:G4"/>
    <mergeCell ref="L4:M4"/>
    <mergeCell ref="L6:M7"/>
    <mergeCell ref="K13:K14"/>
    <mergeCell ref="F6:I6"/>
    <mergeCell ref="B2:C2"/>
    <mergeCell ref="L2:M2"/>
    <mergeCell ref="C3:G3"/>
    <mergeCell ref="L3:M3"/>
    <mergeCell ref="D1:H1"/>
    <mergeCell ref="L11:M11"/>
    <mergeCell ref="E6:E7"/>
    <mergeCell ref="L10:M10"/>
    <mergeCell ref="J11:K11"/>
    <mergeCell ref="A6:A7"/>
    <mergeCell ref="A19:M19"/>
    <mergeCell ref="A17:C18"/>
    <mergeCell ref="E17:E18"/>
    <mergeCell ref="D2:H2"/>
    <mergeCell ref="A12:M12"/>
    <mergeCell ref="L13:M14"/>
    <mergeCell ref="J13:J14"/>
    <mergeCell ref="G13:G14"/>
    <mergeCell ref="H13:H14"/>
    <mergeCell ref="I13:I14"/>
    <mergeCell ref="F13:F14"/>
    <mergeCell ref="B6:B7"/>
    <mergeCell ref="A8:M8"/>
    <mergeCell ref="L9:M9"/>
    <mergeCell ref="J17:J18"/>
    <mergeCell ref="K17:K18"/>
    <mergeCell ref="E13:E14"/>
    <mergeCell ref="D13:D14"/>
    <mergeCell ref="D15:D16"/>
    <mergeCell ref="E15:E16"/>
    <mergeCell ref="F15:F16"/>
    <mergeCell ref="G15:G16"/>
    <mergeCell ref="H15:H16"/>
    <mergeCell ref="I15:I16"/>
    <mergeCell ref="J15:J16"/>
    <mergeCell ref="K15:K16"/>
    <mergeCell ref="L15:M16"/>
    <mergeCell ref="J6:K6"/>
    <mergeCell ref="C6:C7"/>
    <mergeCell ref="D6:D7"/>
  </mergeCells>
  <conditionalFormatting sqref="D1">
    <cfRule type="cellIs" dxfId="39" priority="29" stopIfTrue="1" operator="equal">
      <formula>"DS"</formula>
    </cfRule>
  </conditionalFormatting>
  <conditionalFormatting sqref="D1:D8">
    <cfRule type="cellIs" dxfId="38" priority="30" operator="equal">
      <formula>"DA"</formula>
    </cfRule>
    <cfRule type="cellIs" dxfId="37" priority="31" operator="equal">
      <formula>"DC"</formula>
    </cfRule>
  </conditionalFormatting>
  <conditionalFormatting sqref="D2:D8 D17:D19 D21:D30">
    <cfRule type="cellIs" dxfId="36" priority="108" operator="equal">
      <formula>"DS"</formula>
    </cfRule>
  </conditionalFormatting>
  <conditionalFormatting sqref="D9:D11">
    <cfRule type="cellIs" dxfId="35" priority="25" operator="equal">
      <formula>"C'"</formula>
    </cfRule>
    <cfRule type="cellIs" dxfId="34" priority="26" operator="equal">
      <formula>"S"</formula>
    </cfRule>
    <cfRule type="cellIs" dxfId="33" priority="27" operator="equal">
      <formula>"C"</formula>
    </cfRule>
    <cfRule type="cellIs" dxfId="32" priority="28" operator="equal">
      <formula>"F"</formula>
    </cfRule>
  </conditionalFormatting>
  <conditionalFormatting sqref="D13">
    <cfRule type="cellIs" dxfId="31" priority="5" operator="equal">
      <formula>"C'"</formula>
    </cfRule>
    <cfRule type="cellIs" dxfId="30" priority="6" operator="equal">
      <formula>"S"</formula>
    </cfRule>
    <cfRule type="cellIs" dxfId="29" priority="7" operator="equal">
      <formula>"C"</formula>
    </cfRule>
    <cfRule type="cellIs" dxfId="28" priority="8" operator="equal">
      <formula>"F"</formula>
    </cfRule>
  </conditionalFormatting>
  <conditionalFormatting sqref="D15">
    <cfRule type="cellIs" dxfId="27" priority="1" operator="equal">
      <formula>"C'"</formula>
    </cfRule>
    <cfRule type="cellIs" dxfId="26" priority="2" operator="equal">
      <formula>"S"</formula>
    </cfRule>
    <cfRule type="cellIs" dxfId="25" priority="3" operator="equal">
      <formula>"C"</formula>
    </cfRule>
    <cfRule type="cellIs" dxfId="24" priority="4" operator="equal">
      <formula>"F"</formula>
    </cfRule>
  </conditionalFormatting>
  <conditionalFormatting sqref="D17:D19 D21:D30">
    <cfRule type="cellIs" dxfId="23" priority="112" operator="equal">
      <formula>"DA"</formula>
    </cfRule>
    <cfRule type="cellIs" dxfId="22" priority="114" operator="equal">
      <formula>"DC"</formula>
    </cfRule>
  </conditionalFormatting>
  <conditionalFormatting sqref="D20">
    <cfRule type="cellIs" dxfId="21" priority="38" operator="equal">
      <formula>"C'"</formula>
    </cfRule>
    <cfRule type="cellIs" dxfId="20" priority="39" operator="equal">
      <formula>"S"</formula>
    </cfRule>
    <cfRule type="cellIs" dxfId="19" priority="40" operator="equal">
      <formula>"C"</formula>
    </cfRule>
    <cfRule type="cellIs" dxfId="18" priority="41" operator="equal">
      <formula>"F"</formula>
    </cfRule>
  </conditionalFormatting>
  <printOptions horizontalCentered="1" verticalCentered="1"/>
  <pageMargins left="0.15748031496062992" right="0.23622047244094491" top="0.55118110236220474" bottom="0.15748031496062992" header="0.31496062992125984" footer="0.15748031496062992"/>
  <pageSetup paperSize="9" scale="94" orientation="landscape" horizontalDpi="300" verticalDpi="300" r:id="rId1"/>
  <rowBreaks count="1" manualBreakCount="1">
    <brk id="26" max="1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38BD1-F988-469E-86AE-9E177A4E3B18}">
  <dimension ref="A1:T55"/>
  <sheetViews>
    <sheetView tabSelected="1" topLeftCell="A7" zoomScaleNormal="100" zoomScaleSheetLayoutView="85" workbookViewId="0">
      <selection activeCell="K16" sqref="K16:K17"/>
    </sheetView>
  </sheetViews>
  <sheetFormatPr defaultRowHeight="14.4" x14ac:dyDescent="0.3"/>
  <cols>
    <col min="1" max="1" width="4.6640625" style="21" customWidth="1"/>
    <col min="2" max="2" width="19.44140625" bestFit="1" customWidth="1"/>
    <col min="3" max="3" width="45.6640625" customWidth="1"/>
    <col min="4" max="4" width="10.44140625" customWidth="1"/>
    <col min="5" max="5" width="6" customWidth="1"/>
    <col min="6" max="9" width="5.6640625" customWidth="1"/>
    <col min="10" max="11" width="11" customWidth="1"/>
    <col min="12" max="12" width="3.6640625" style="6" customWidth="1"/>
    <col min="13" max="13" width="8.5546875" style="6" customWidth="1"/>
  </cols>
  <sheetData>
    <row r="1" spans="1:20" ht="69.900000000000006" customHeight="1" x14ac:dyDescent="0.35">
      <c r="A1" s="6"/>
      <c r="B1" s="3"/>
      <c r="C1" s="4"/>
      <c r="D1" s="191" t="str">
        <f>Sem_I!D1</f>
        <v>Plan de învățământ masterat</v>
      </c>
      <c r="E1" s="191"/>
      <c r="F1" s="191"/>
      <c r="G1" s="191"/>
      <c r="H1" s="191"/>
      <c r="I1" s="2"/>
      <c r="J1" s="5"/>
      <c r="K1" s="204"/>
      <c r="L1" s="204"/>
      <c r="P1" s="50"/>
      <c r="Q1" s="50"/>
      <c r="R1" s="50"/>
      <c r="S1" s="50"/>
      <c r="T1" s="50"/>
    </row>
    <row r="2" spans="1:20" x14ac:dyDescent="0.3">
      <c r="B2" s="190"/>
      <c r="C2" s="190"/>
      <c r="D2" s="181" t="str">
        <f>Sem_I!D2</f>
        <v>2025 - 2027</v>
      </c>
      <c r="E2" s="181"/>
      <c r="F2" s="181"/>
      <c r="G2" s="181"/>
      <c r="H2" s="181"/>
      <c r="K2" s="8" t="s">
        <v>2</v>
      </c>
      <c r="L2" s="190" t="str">
        <f>Sem_III!L2</f>
        <v>2026 - 2027</v>
      </c>
      <c r="M2" s="190"/>
      <c r="P2" s="13"/>
      <c r="Q2" s="13"/>
      <c r="R2" s="13"/>
      <c r="S2" s="13"/>
      <c r="T2" s="13"/>
    </row>
    <row r="3" spans="1:20" x14ac:dyDescent="0.3">
      <c r="B3" s="7" t="s">
        <v>4</v>
      </c>
      <c r="C3" s="190" t="str">
        <f>Sem_I!C3</f>
        <v>Asistență Socială</v>
      </c>
      <c r="D3" s="190"/>
      <c r="E3" s="190"/>
      <c r="F3" s="190"/>
      <c r="G3" s="190"/>
      <c r="K3" s="8" t="s">
        <v>5</v>
      </c>
      <c r="L3" s="190" t="s">
        <v>44</v>
      </c>
      <c r="M3" s="190"/>
      <c r="P3" s="13"/>
      <c r="Q3" s="13"/>
      <c r="R3" s="13"/>
      <c r="S3" s="13"/>
      <c r="T3" s="13"/>
    </row>
    <row r="4" spans="1:20" x14ac:dyDescent="0.3">
      <c r="B4" s="7" t="s">
        <v>7</v>
      </c>
      <c r="C4" s="190" t="str">
        <f>Sem_I!C4</f>
        <v>Consiliere în asistența socială</v>
      </c>
      <c r="D4" s="190"/>
      <c r="E4" s="9"/>
      <c r="F4" s="9"/>
      <c r="G4" s="9"/>
      <c r="K4" s="8" t="s">
        <v>8</v>
      </c>
      <c r="L4" s="9" t="s">
        <v>44</v>
      </c>
      <c r="M4" s="9"/>
      <c r="T4" s="13"/>
    </row>
    <row r="5" spans="1:20" ht="15" thickBot="1" x14ac:dyDescent="0.35">
      <c r="B5" s="7"/>
      <c r="C5" s="181"/>
      <c r="D5" s="181"/>
      <c r="E5" s="181"/>
      <c r="F5" s="181"/>
      <c r="G5" s="181"/>
      <c r="K5" s="269"/>
      <c r="L5" s="269"/>
      <c r="T5" s="13"/>
    </row>
    <row r="6" spans="1:20" s="1" customFormat="1" x14ac:dyDescent="0.3">
      <c r="A6" s="253" t="s">
        <v>48</v>
      </c>
      <c r="B6" s="196" t="s">
        <v>10</v>
      </c>
      <c r="C6" s="196" t="s">
        <v>11</v>
      </c>
      <c r="D6" s="196" t="s">
        <v>12</v>
      </c>
      <c r="E6" s="198" t="s">
        <v>13</v>
      </c>
      <c r="F6" s="207" t="s">
        <v>14</v>
      </c>
      <c r="G6" s="208"/>
      <c r="H6" s="208"/>
      <c r="I6" s="208"/>
      <c r="J6" s="207" t="s">
        <v>15</v>
      </c>
      <c r="K6" s="268"/>
      <c r="L6" s="272" t="s">
        <v>16</v>
      </c>
      <c r="M6" s="202"/>
      <c r="O6" s="46"/>
      <c r="T6" s="13"/>
    </row>
    <row r="7" spans="1:20" ht="29.4" thickBot="1" x14ac:dyDescent="0.35">
      <c r="A7" s="254"/>
      <c r="B7" s="197"/>
      <c r="C7" s="197"/>
      <c r="D7" s="197"/>
      <c r="E7" s="199"/>
      <c r="F7" s="10" t="s">
        <v>17</v>
      </c>
      <c r="G7" s="10" t="s">
        <v>18</v>
      </c>
      <c r="H7" s="10" t="s">
        <v>19</v>
      </c>
      <c r="I7" s="10" t="s">
        <v>57</v>
      </c>
      <c r="J7" s="60" t="s">
        <v>20</v>
      </c>
      <c r="K7" s="60" t="s">
        <v>21</v>
      </c>
      <c r="L7" s="197"/>
      <c r="M7" s="203"/>
      <c r="P7" s="13"/>
      <c r="Q7" s="13"/>
      <c r="R7" s="13"/>
      <c r="S7" s="13"/>
      <c r="T7" s="13"/>
    </row>
    <row r="8" spans="1:20" ht="15" thickBot="1" x14ac:dyDescent="0.35">
      <c r="A8" s="277" t="s">
        <v>22</v>
      </c>
      <c r="B8" s="261"/>
      <c r="C8" s="261"/>
      <c r="D8" s="261"/>
      <c r="E8" s="261"/>
      <c r="F8" s="261"/>
      <c r="G8" s="261"/>
      <c r="H8" s="261"/>
      <c r="I8" s="261"/>
      <c r="J8" s="261"/>
      <c r="K8" s="261"/>
      <c r="L8" s="261"/>
      <c r="M8" s="262"/>
      <c r="P8" s="13"/>
      <c r="Q8" s="13"/>
      <c r="R8" s="13"/>
      <c r="S8" s="13"/>
      <c r="T8" s="13"/>
    </row>
    <row r="9" spans="1:20" ht="28.8" x14ac:dyDescent="0.3">
      <c r="A9" s="95">
        <v>1</v>
      </c>
      <c r="B9" s="90" t="s">
        <v>110</v>
      </c>
      <c r="C9" s="129" t="s">
        <v>111</v>
      </c>
      <c r="D9" s="72" t="s">
        <v>18</v>
      </c>
      <c r="E9" s="126">
        <v>7</v>
      </c>
      <c r="F9" s="114">
        <v>2</v>
      </c>
      <c r="G9" s="19"/>
      <c r="H9" s="19">
        <v>2</v>
      </c>
      <c r="I9" s="19"/>
      <c r="J9" s="19">
        <f t="shared" ref="J9:J11" si="0">SUM(F9:I9)*14</f>
        <v>56</v>
      </c>
      <c r="K9" s="19">
        <f t="shared" ref="K9:K12" si="1">25*E9-J9</f>
        <v>119</v>
      </c>
      <c r="L9" s="205" t="s">
        <v>24</v>
      </c>
      <c r="M9" s="206"/>
      <c r="P9" s="13"/>
      <c r="Q9" s="13"/>
      <c r="R9" s="13"/>
      <c r="S9" s="13"/>
      <c r="T9" s="13"/>
    </row>
    <row r="10" spans="1:20" x14ac:dyDescent="0.3">
      <c r="A10" s="42">
        <v>2</v>
      </c>
      <c r="B10" s="91" t="s">
        <v>112</v>
      </c>
      <c r="C10" s="130" t="s">
        <v>113</v>
      </c>
      <c r="D10" s="72" t="s">
        <v>18</v>
      </c>
      <c r="E10" s="127">
        <v>5</v>
      </c>
      <c r="F10" s="115">
        <v>1</v>
      </c>
      <c r="G10" s="20">
        <v>1</v>
      </c>
      <c r="H10" s="20"/>
      <c r="I10" s="20"/>
      <c r="J10" s="20">
        <f t="shared" si="0"/>
        <v>28</v>
      </c>
      <c r="K10" s="20">
        <f t="shared" si="1"/>
        <v>97</v>
      </c>
      <c r="L10" s="171" t="s">
        <v>24</v>
      </c>
      <c r="M10" s="172"/>
      <c r="P10" s="13"/>
      <c r="Q10" s="13"/>
      <c r="R10" s="13"/>
      <c r="S10" s="13"/>
      <c r="T10" s="13"/>
    </row>
    <row r="11" spans="1:20" x14ac:dyDescent="0.3">
      <c r="A11" s="42">
        <v>3</v>
      </c>
      <c r="B11" s="91" t="s">
        <v>114</v>
      </c>
      <c r="C11" s="130" t="s">
        <v>71</v>
      </c>
      <c r="D11" s="72" t="s">
        <v>18</v>
      </c>
      <c r="E11" s="127">
        <v>7</v>
      </c>
      <c r="F11" s="115">
        <v>2</v>
      </c>
      <c r="G11" s="20">
        <v>2</v>
      </c>
      <c r="H11" s="20"/>
      <c r="I11" s="20"/>
      <c r="J11" s="20">
        <f t="shared" si="0"/>
        <v>56</v>
      </c>
      <c r="K11" s="20">
        <f t="shared" si="1"/>
        <v>119</v>
      </c>
      <c r="L11" s="171" t="s">
        <v>24</v>
      </c>
      <c r="M11" s="172"/>
      <c r="P11" s="13"/>
      <c r="Q11" s="13"/>
      <c r="R11" s="13"/>
      <c r="S11" s="13"/>
      <c r="T11" s="13"/>
    </row>
    <row r="12" spans="1:20" ht="15" thickBot="1" x14ac:dyDescent="0.35">
      <c r="A12" s="42">
        <v>4</v>
      </c>
      <c r="B12" s="92" t="s">
        <v>115</v>
      </c>
      <c r="C12" s="131" t="s">
        <v>116</v>
      </c>
      <c r="D12" s="97" t="s">
        <v>61</v>
      </c>
      <c r="E12" s="128">
        <v>5</v>
      </c>
      <c r="F12" s="132"/>
      <c r="G12" s="17"/>
      <c r="H12" s="17"/>
      <c r="I12" s="17"/>
      <c r="J12" s="282">
        <v>42</v>
      </c>
      <c r="K12" s="263"/>
      <c r="L12" s="212" t="s">
        <v>17</v>
      </c>
      <c r="M12" s="279"/>
      <c r="P12" s="13"/>
      <c r="Q12" s="13"/>
      <c r="R12" s="13"/>
      <c r="S12" s="13"/>
      <c r="T12" s="13"/>
    </row>
    <row r="13" spans="1:20" ht="15" thickBot="1" x14ac:dyDescent="0.35">
      <c r="A13" s="221" t="s">
        <v>25</v>
      </c>
      <c r="B13" s="222"/>
      <c r="C13" s="222"/>
      <c r="D13" s="222"/>
      <c r="E13" s="222"/>
      <c r="F13" s="223"/>
      <c r="G13" s="223"/>
      <c r="H13" s="223"/>
      <c r="I13" s="223"/>
      <c r="J13" s="223"/>
      <c r="K13" s="223"/>
      <c r="L13" s="223"/>
      <c r="M13" s="224"/>
      <c r="P13" s="13"/>
      <c r="Q13" s="13"/>
      <c r="R13" s="13"/>
      <c r="S13" s="13"/>
      <c r="T13" s="13"/>
    </row>
    <row r="14" spans="1:20" x14ac:dyDescent="0.3">
      <c r="A14" s="41">
        <v>5</v>
      </c>
      <c r="B14" s="19" t="s">
        <v>117</v>
      </c>
      <c r="C14" s="108" t="s">
        <v>118</v>
      </c>
      <c r="D14" s="182" t="s">
        <v>18</v>
      </c>
      <c r="E14" s="239">
        <v>6</v>
      </c>
      <c r="F14" s="247">
        <v>1</v>
      </c>
      <c r="G14" s="247">
        <v>1</v>
      </c>
      <c r="H14" s="249"/>
      <c r="I14" s="251"/>
      <c r="J14" s="188">
        <f t="shared" ref="J14:J15" si="2">SUM(F14:I14)*14</f>
        <v>28</v>
      </c>
      <c r="K14" s="186">
        <f>25*E14-J14</f>
        <v>122</v>
      </c>
      <c r="L14" s="173" t="s">
        <v>24</v>
      </c>
      <c r="M14" s="174"/>
      <c r="P14" s="13"/>
      <c r="Q14" s="13"/>
      <c r="R14" s="13"/>
      <c r="S14" s="13"/>
      <c r="T14" s="13"/>
    </row>
    <row r="15" spans="1:20" ht="29.4" thickBot="1" x14ac:dyDescent="0.35">
      <c r="A15" s="88">
        <v>6</v>
      </c>
      <c r="B15" s="17" t="s">
        <v>119</v>
      </c>
      <c r="C15" s="109" t="s">
        <v>120</v>
      </c>
      <c r="D15" s="241"/>
      <c r="E15" s="240"/>
      <c r="F15" s="248"/>
      <c r="G15" s="248"/>
      <c r="H15" s="250"/>
      <c r="I15" s="252"/>
      <c r="J15" s="238">
        <f t="shared" si="2"/>
        <v>0</v>
      </c>
      <c r="K15" s="212"/>
      <c r="L15" s="166"/>
      <c r="M15" s="167"/>
      <c r="P15" s="13"/>
      <c r="Q15" s="13"/>
      <c r="R15" s="13"/>
      <c r="S15" s="13"/>
      <c r="T15" s="13"/>
    </row>
    <row r="16" spans="1:20" s="78" customFormat="1" x14ac:dyDescent="0.3">
      <c r="A16" s="143" t="s">
        <v>27</v>
      </c>
      <c r="B16" s="144"/>
      <c r="C16" s="273"/>
      <c r="D16" s="68" t="s">
        <v>28</v>
      </c>
      <c r="E16" s="270">
        <f>SUM(E9:E15)</f>
        <v>30</v>
      </c>
      <c r="F16" s="62">
        <f>SUM(F9:F15)</f>
        <v>6</v>
      </c>
      <c r="G16" s="52">
        <f>SUM(G9:G15)</f>
        <v>4</v>
      </c>
      <c r="H16" s="51">
        <f>SUM(H9:H15)</f>
        <v>2</v>
      </c>
      <c r="I16" s="51">
        <f>SUM(I9:I15)</f>
        <v>0</v>
      </c>
      <c r="J16" s="275">
        <f>SUM(J9:J15)</f>
        <v>210</v>
      </c>
      <c r="K16" s="275">
        <f>SUM(K9:K15)+83</f>
        <v>540</v>
      </c>
      <c r="L16" s="69" t="s">
        <v>29</v>
      </c>
      <c r="M16" s="55" t="s">
        <v>30</v>
      </c>
      <c r="P16" s="81"/>
      <c r="Q16" s="81"/>
      <c r="R16" s="81"/>
      <c r="S16" s="81"/>
      <c r="T16" s="81"/>
    </row>
    <row r="17" spans="1:20" s="78" customFormat="1" ht="15" thickBot="1" x14ac:dyDescent="0.35">
      <c r="A17" s="145"/>
      <c r="B17" s="146"/>
      <c r="C17" s="274"/>
      <c r="D17" s="59" t="s">
        <v>31</v>
      </c>
      <c r="E17" s="271"/>
      <c r="F17" s="63">
        <f>COUNT(F9:F15)</f>
        <v>4</v>
      </c>
      <c r="G17" s="16">
        <f>COUNT(G9:G15)</f>
        <v>3</v>
      </c>
      <c r="H17" s="16">
        <f>COUNT(H9:H12)</f>
        <v>1</v>
      </c>
      <c r="I17" s="16">
        <f>COUNT(I9:I12)</f>
        <v>0</v>
      </c>
      <c r="J17" s="276"/>
      <c r="K17" s="276"/>
      <c r="L17" s="17">
        <f>COUNTIF(L1:L16,"=E")</f>
        <v>4</v>
      </c>
      <c r="M17" s="70">
        <f>COUNTIF(L9:L12,"=V")+COUNTIF(L9:L12,"=C")</f>
        <v>1</v>
      </c>
      <c r="P17" s="81"/>
      <c r="Q17" s="81"/>
      <c r="R17" s="81"/>
      <c r="S17" s="81"/>
      <c r="T17" s="81"/>
    </row>
    <row r="18" spans="1:20" x14ac:dyDescent="0.3">
      <c r="A18" s="160" t="s">
        <v>32</v>
      </c>
      <c r="B18" s="161"/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M18" s="162"/>
      <c r="P18" s="13"/>
      <c r="Q18" s="12"/>
      <c r="R18" s="13"/>
      <c r="S18" s="13"/>
      <c r="T18" s="13"/>
    </row>
    <row r="19" spans="1:20" x14ac:dyDescent="0.3">
      <c r="A19" s="87">
        <v>6</v>
      </c>
      <c r="B19" s="86" t="s">
        <v>68</v>
      </c>
      <c r="C19" s="105" t="s">
        <v>60</v>
      </c>
      <c r="D19" s="72" t="s">
        <v>17</v>
      </c>
      <c r="E19" s="99">
        <v>5</v>
      </c>
      <c r="F19" s="20">
        <v>1</v>
      </c>
      <c r="G19" s="20">
        <v>2</v>
      </c>
      <c r="H19" s="20"/>
      <c r="I19" s="20"/>
      <c r="J19" s="89">
        <f t="shared" ref="J19" si="3">SUM(F19:I19)*14</f>
        <v>42</v>
      </c>
      <c r="K19" s="20">
        <f t="shared" ref="K19" si="4">25*E19-J19</f>
        <v>83</v>
      </c>
      <c r="L19" s="169" t="s">
        <v>24</v>
      </c>
      <c r="M19" s="170"/>
      <c r="P19" s="13"/>
      <c r="Q19" s="12"/>
      <c r="R19" s="13"/>
      <c r="S19" s="13"/>
      <c r="T19" s="13"/>
    </row>
    <row r="20" spans="1:20" ht="29.4" thickBot="1" x14ac:dyDescent="0.35">
      <c r="A20" s="100">
        <v>7</v>
      </c>
      <c r="B20" s="101" t="s">
        <v>69</v>
      </c>
      <c r="C20" s="102" t="s">
        <v>50</v>
      </c>
      <c r="D20" s="84" t="s">
        <v>56</v>
      </c>
      <c r="E20" s="104">
        <v>5</v>
      </c>
      <c r="F20" s="40"/>
      <c r="G20" s="40"/>
      <c r="H20" s="40"/>
      <c r="I20" s="40"/>
      <c r="J20" s="238" t="s">
        <v>51</v>
      </c>
      <c r="K20" s="238"/>
      <c r="L20" s="238" t="s">
        <v>26</v>
      </c>
      <c r="M20" s="278"/>
      <c r="P20" s="13"/>
      <c r="Q20" s="12"/>
      <c r="R20" s="13"/>
      <c r="S20" s="13"/>
      <c r="T20" s="13"/>
    </row>
    <row r="21" spans="1:20" ht="15" thickBot="1" x14ac:dyDescent="0.35">
      <c r="P21" s="13"/>
      <c r="Q21" s="12"/>
      <c r="R21" s="13"/>
      <c r="S21" s="13"/>
      <c r="T21" s="13"/>
    </row>
    <row r="22" spans="1:20" ht="15" thickBot="1" x14ac:dyDescent="0.35">
      <c r="B22" s="264" t="s">
        <v>52</v>
      </c>
      <c r="C22" s="265"/>
      <c r="D22" s="266" t="s">
        <v>53</v>
      </c>
      <c r="E22" s="267"/>
      <c r="F22" s="267"/>
      <c r="G22" s="43"/>
      <c r="H22" s="43"/>
      <c r="I22" s="43"/>
      <c r="J22" s="43"/>
      <c r="K22" s="43"/>
      <c r="L22" s="44"/>
      <c r="M22" s="45"/>
      <c r="P22" s="13"/>
      <c r="Q22" s="12"/>
      <c r="R22" s="13"/>
      <c r="S22" s="13"/>
      <c r="T22" s="13"/>
    </row>
    <row r="23" spans="1:20" ht="15" thickBot="1" x14ac:dyDescent="0.35">
      <c r="P23" s="13"/>
      <c r="Q23" s="12"/>
      <c r="R23" s="13"/>
      <c r="S23" s="13"/>
      <c r="T23" s="13"/>
    </row>
    <row r="24" spans="1:20" ht="15" thickBot="1" x14ac:dyDescent="0.35">
      <c r="B24" s="264" t="s">
        <v>54</v>
      </c>
      <c r="C24" s="265"/>
      <c r="D24" s="266" t="s">
        <v>55</v>
      </c>
      <c r="E24" s="267"/>
      <c r="F24" s="267"/>
      <c r="G24" s="43"/>
      <c r="H24" s="43"/>
      <c r="I24" s="43"/>
      <c r="J24" s="43"/>
      <c r="K24" s="43"/>
      <c r="L24" s="44"/>
      <c r="M24" s="45"/>
    </row>
    <row r="25" spans="1:20" ht="15" thickBot="1" x14ac:dyDescent="0.3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20" x14ac:dyDescent="0.3">
      <c r="B26" s="148" t="s">
        <v>34</v>
      </c>
      <c r="C26" s="34" t="str">
        <f>Sem_I!C23</f>
        <v>Discipline Obligatorii:</v>
      </c>
      <c r="D26" s="151">
        <f>SUM(F9:I12)</f>
        <v>10</v>
      </c>
      <c r="E26" s="152"/>
      <c r="F26" s="152"/>
      <c r="G26" s="152"/>
      <c r="H26" s="152"/>
      <c r="I26" s="152"/>
      <c r="J26" s="152"/>
      <c r="K26" s="152"/>
      <c r="L26" s="152"/>
      <c r="M26" s="153"/>
    </row>
    <row r="27" spans="1:20" x14ac:dyDescent="0.3">
      <c r="B27" s="149"/>
      <c r="C27" s="35" t="str">
        <f>Sem_I!C24</f>
        <v>Discipline Opționale:</v>
      </c>
      <c r="D27" s="154">
        <f>SUM(F14:I15)</f>
        <v>2</v>
      </c>
      <c r="E27" s="155"/>
      <c r="F27" s="155"/>
      <c r="G27" s="155"/>
      <c r="H27" s="155"/>
      <c r="I27" s="155"/>
      <c r="J27" s="155"/>
      <c r="K27" s="155"/>
      <c r="L27" s="155"/>
      <c r="M27" s="156"/>
    </row>
    <row r="28" spans="1:20" ht="15" thickBot="1" x14ac:dyDescent="0.35">
      <c r="B28" s="150"/>
      <c r="C28" s="36" t="str">
        <f>Sem_I!C25</f>
        <v>Discipline Facultative:</v>
      </c>
      <c r="D28" s="157">
        <f>SUM(F19:I20)</f>
        <v>3</v>
      </c>
      <c r="E28" s="158"/>
      <c r="F28" s="158"/>
      <c r="G28" s="158"/>
      <c r="H28" s="158"/>
      <c r="I28" s="158"/>
      <c r="J28" s="158"/>
      <c r="K28" s="158"/>
      <c r="L28" s="158"/>
      <c r="M28" s="159"/>
    </row>
    <row r="29" spans="1:20" x14ac:dyDescent="0.3"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</row>
    <row r="30" spans="1:20" x14ac:dyDescent="0.3">
      <c r="B30" s="4" t="s">
        <v>38</v>
      </c>
      <c r="C30" s="9"/>
      <c r="D30" s="1"/>
      <c r="E30" s="181" t="s">
        <v>39</v>
      </c>
      <c r="F30" s="181"/>
      <c r="G30" s="4"/>
      <c r="H30" s="1"/>
      <c r="I30" s="1"/>
      <c r="J30" s="1"/>
      <c r="K30" s="177" t="s">
        <v>40</v>
      </c>
      <c r="L30" s="177"/>
      <c r="M30" s="177"/>
    </row>
    <row r="31" spans="1:20" ht="14.4" customHeight="1" x14ac:dyDescent="0.3">
      <c r="B31" s="147" t="str">
        <f>Sem_I!B28</f>
        <v>Mihnea - Cosmin COSTOIU</v>
      </c>
      <c r="C31" s="147"/>
      <c r="D31" s="140" t="str">
        <f>Sem_I!D28</f>
        <v>Marius-Claudiu LANGA</v>
      </c>
      <c r="E31" s="140"/>
      <c r="F31" s="140"/>
      <c r="G31" s="140"/>
      <c r="H31" s="140"/>
      <c r="I31" s="140"/>
      <c r="J31" s="283" t="str">
        <f>Sem_I!J28</f>
        <v>Manuela-Mihaela CIUCUREL</v>
      </c>
      <c r="K31" s="284"/>
      <c r="L31" s="284"/>
      <c r="M31" s="284"/>
    </row>
    <row r="32" spans="1:20" x14ac:dyDescent="0.3">
      <c r="B32" s="1"/>
      <c r="C32" s="1"/>
      <c r="H32" s="4"/>
      <c r="I32" s="4"/>
      <c r="J32" s="4"/>
      <c r="K32" s="1"/>
      <c r="L32" s="1"/>
    </row>
    <row r="33" spans="2:12" x14ac:dyDescent="0.3">
      <c r="B33" s="1"/>
      <c r="C33" s="1"/>
      <c r="H33" s="4"/>
      <c r="I33" s="4"/>
      <c r="J33" s="4"/>
      <c r="K33" s="1"/>
      <c r="L33" s="1"/>
    </row>
    <row r="34" spans="2:12" x14ac:dyDescent="0.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2:12" x14ac:dyDescent="0.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2:12" x14ac:dyDescent="0.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8" spans="2:12" x14ac:dyDescent="0.3">
      <c r="C38" s="74"/>
    </row>
    <row r="54" spans="1:13" x14ac:dyDescent="0.3">
      <c r="A54" s="231" t="s">
        <v>46</v>
      </c>
      <c r="B54" s="231"/>
      <c r="C54" s="231"/>
      <c r="D54" s="231"/>
      <c r="E54" s="231"/>
      <c r="F54" s="231"/>
      <c r="G54" s="231"/>
      <c r="H54" s="231"/>
      <c r="I54" s="231"/>
      <c r="J54" s="231"/>
      <c r="K54" s="231"/>
      <c r="L54" s="231"/>
      <c r="M54" s="231"/>
    </row>
    <row r="55" spans="1:13" x14ac:dyDescent="0.3">
      <c r="A55" s="225" t="s">
        <v>43</v>
      </c>
      <c r="B55" s="225"/>
      <c r="C55" s="225"/>
      <c r="D55" s="225"/>
      <c r="E55" s="225"/>
      <c r="F55" s="225"/>
      <c r="G55" s="225"/>
      <c r="H55" s="225"/>
      <c r="I55" s="225"/>
      <c r="J55" s="225"/>
      <c r="K55" s="225"/>
      <c r="L55" s="225"/>
      <c r="M55" s="225"/>
    </row>
  </sheetData>
  <protectedRanges>
    <protectedRange sqref="C38" name="Editabil_3_4_3_1_1_1_1"/>
    <protectedRange sqref="D9:D11" name="Editabil_3_4_3_1_1_1_1_1"/>
    <protectedRange sqref="D19:D20" name="Editabil_3_4_3_1_1_1_1_3"/>
    <protectedRange sqref="K1:L1" name="Editabil_2_1"/>
    <protectedRange sqref="D12" name="Editabil_3_4_3_1_1_1_3"/>
    <protectedRange sqref="E14:M15 A14:A15 C14:C15" name="Editabil"/>
    <protectedRange sqref="D14:D15" name="Editabil_3_4_3_1_1_1_1_1_1"/>
  </protectedRanges>
  <mergeCells count="57">
    <mergeCell ref="J31:M31"/>
    <mergeCell ref="L10:M10"/>
    <mergeCell ref="L12:M12"/>
    <mergeCell ref="A54:M54"/>
    <mergeCell ref="A55:M55"/>
    <mergeCell ref="J20:K20"/>
    <mergeCell ref="B31:C31"/>
    <mergeCell ref="D31:I31"/>
    <mergeCell ref="K30:M30"/>
    <mergeCell ref="B24:C24"/>
    <mergeCell ref="B26:B28"/>
    <mergeCell ref="D26:M26"/>
    <mergeCell ref="D27:M27"/>
    <mergeCell ref="D28:M28"/>
    <mergeCell ref="D24:F24"/>
    <mergeCell ref="J12:K12"/>
    <mergeCell ref="K1:L1"/>
    <mergeCell ref="D1:H1"/>
    <mergeCell ref="D2:H2"/>
    <mergeCell ref="E30:F30"/>
    <mergeCell ref="E16:E17"/>
    <mergeCell ref="L6:M7"/>
    <mergeCell ref="F6:I6"/>
    <mergeCell ref="A18:M18"/>
    <mergeCell ref="A16:C17"/>
    <mergeCell ref="K16:K17"/>
    <mergeCell ref="J16:J17"/>
    <mergeCell ref="A6:A7"/>
    <mergeCell ref="A8:M8"/>
    <mergeCell ref="L19:M19"/>
    <mergeCell ref="L20:M20"/>
    <mergeCell ref="B2:C2"/>
    <mergeCell ref="L2:M2"/>
    <mergeCell ref="C3:G3"/>
    <mergeCell ref="L3:M3"/>
    <mergeCell ref="C5:G5"/>
    <mergeCell ref="K5:L5"/>
    <mergeCell ref="C4:D4"/>
    <mergeCell ref="L9:M9"/>
    <mergeCell ref="B6:B7"/>
    <mergeCell ref="C6:C7"/>
    <mergeCell ref="D6:D7"/>
    <mergeCell ref="E6:E7"/>
    <mergeCell ref="J6:K6"/>
    <mergeCell ref="L11:M11"/>
    <mergeCell ref="B22:C22"/>
    <mergeCell ref="D22:F22"/>
    <mergeCell ref="A13:M13"/>
    <mergeCell ref="D14:D15"/>
    <mergeCell ref="E14:E15"/>
    <mergeCell ref="F14:F15"/>
    <mergeCell ref="G14:G15"/>
    <mergeCell ref="H14:H15"/>
    <mergeCell ref="I14:I15"/>
    <mergeCell ref="J14:J15"/>
    <mergeCell ref="K14:K15"/>
    <mergeCell ref="L14:M15"/>
  </mergeCells>
  <conditionalFormatting sqref="D1">
    <cfRule type="cellIs" dxfId="17" priority="13" stopIfTrue="1" operator="equal">
      <formula>"DS"</formula>
    </cfRule>
  </conditionalFormatting>
  <conditionalFormatting sqref="D1:D3">
    <cfRule type="cellIs" dxfId="16" priority="14" operator="equal">
      <formula>"DA"</formula>
    </cfRule>
    <cfRule type="cellIs" dxfId="15" priority="15" operator="equal">
      <formula>"DC"</formula>
    </cfRule>
  </conditionalFormatting>
  <conditionalFormatting sqref="D2:D3 D5:D8 D16:D18 D21:D35">
    <cfRule type="cellIs" dxfId="14" priority="69" operator="equal">
      <formula>"DS"</formula>
    </cfRule>
  </conditionalFormatting>
  <conditionalFormatting sqref="D5:D8 D16:D18 D21:D35">
    <cfRule type="cellIs" dxfId="13" priority="73" operator="equal">
      <formula>"DA"</formula>
    </cfRule>
    <cfRule type="cellIs" dxfId="12" priority="75" operator="equal">
      <formula>"DC"</formula>
    </cfRule>
  </conditionalFormatting>
  <conditionalFormatting sqref="D9:D12">
    <cfRule type="cellIs" dxfId="11" priority="5" operator="equal">
      <formula>"C'"</formula>
    </cfRule>
    <cfRule type="cellIs" dxfId="10" priority="6" operator="equal">
      <formula>"S"</formula>
    </cfRule>
    <cfRule type="cellIs" dxfId="9" priority="7" operator="equal">
      <formula>"C"</formula>
    </cfRule>
    <cfRule type="cellIs" dxfId="8" priority="8" operator="equal">
      <formula>"F"</formula>
    </cfRule>
  </conditionalFormatting>
  <conditionalFormatting sqref="D14">
    <cfRule type="cellIs" dxfId="7" priority="1" operator="equal">
      <formula>"C'"</formula>
    </cfRule>
    <cfRule type="cellIs" dxfId="6" priority="2" operator="equal">
      <formula>"S"</formula>
    </cfRule>
    <cfRule type="cellIs" dxfId="5" priority="3" operator="equal">
      <formula>"C"</formula>
    </cfRule>
    <cfRule type="cellIs" dxfId="4" priority="4" operator="equal">
      <formula>"F"</formula>
    </cfRule>
  </conditionalFormatting>
  <conditionalFormatting sqref="D19:D20 C38">
    <cfRule type="cellIs" dxfId="3" priority="22" operator="equal">
      <formula>"C'"</formula>
    </cfRule>
    <cfRule type="cellIs" dxfId="2" priority="23" operator="equal">
      <formula>"S"</formula>
    </cfRule>
    <cfRule type="cellIs" dxfId="1" priority="24" operator="equal">
      <formula>"C"</formula>
    </cfRule>
    <cfRule type="cellIs" dxfId="0" priority="25" operator="equal">
      <formula>"F"</formula>
    </cfRule>
  </conditionalFormatting>
  <printOptions horizontalCentered="1" verticalCentered="1"/>
  <pageMargins left="0.15748031496062992" right="0.23622047244094491" top="0.55118110236220474" bottom="0.15748031496062992" header="0.31496062992125984" footer="0.15748031496062992"/>
  <pageSetup paperSize="9" scale="91" orientation="landscape" horizontalDpi="300" verticalDpi="300" r:id="rId1"/>
  <rowBreaks count="1" manualBreakCount="1">
    <brk id="31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4</vt:i4>
      </vt:variant>
      <vt:variant>
        <vt:lpstr>Zone denumite</vt:lpstr>
      </vt:variant>
      <vt:variant>
        <vt:i4>4</vt:i4>
      </vt:variant>
    </vt:vector>
  </HeadingPairs>
  <TitlesOfParts>
    <vt:vector size="8" baseType="lpstr">
      <vt:lpstr>Sem_I</vt:lpstr>
      <vt:lpstr>Sem_II</vt:lpstr>
      <vt:lpstr>Sem_III</vt:lpstr>
      <vt:lpstr>Sem_IV</vt:lpstr>
      <vt:lpstr>Sem_I!Zona_de_imprimat</vt:lpstr>
      <vt:lpstr>Sem_II!Zona_de_imprimat</vt:lpstr>
      <vt:lpstr>Sem_III!Zona_de_imprimat</vt:lpstr>
      <vt:lpstr>Sem_IV!Zona_de_imprimat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Petrisor</dc:creator>
  <cp:keywords/>
  <dc:description/>
  <cp:lastModifiedBy>Manuela Mihaela CIUCUREL (115418)</cp:lastModifiedBy>
  <cp:revision/>
  <dcterms:created xsi:type="dcterms:W3CDTF">2015-06-05T18:19:34Z</dcterms:created>
  <dcterms:modified xsi:type="dcterms:W3CDTF">2025-10-01T15:13:24Z</dcterms:modified>
  <cp:category/>
  <cp:contentStatus/>
</cp:coreProperties>
</file>