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60" windowWidth="20730" windowHeight="11760" activeTab="5"/>
  </bookViews>
  <sheets>
    <sheet name="Sem_I" sheetId="14" r:id="rId1"/>
    <sheet name="Sem_II" sheetId="24" r:id="rId2"/>
    <sheet name="Sem_III" sheetId="25" r:id="rId3"/>
    <sheet name="Sem_IV" sheetId="26" r:id="rId4"/>
    <sheet name="Sem_V" sheetId="27" r:id="rId5"/>
    <sheet name="Sem_VI" sheetId="19" r:id="rId6"/>
  </sheets>
  <definedNames>
    <definedName name="_xlnm.Print_Area" localSheetId="0">Sem_I!$A$1:$M$58</definedName>
    <definedName name="_xlnm.Print_Area" localSheetId="1">Sem_II!$A$1:$M$58</definedName>
    <definedName name="_xlnm.Print_Area" localSheetId="2">Sem_III!$A$1:$M$57</definedName>
    <definedName name="_xlnm.Print_Area" localSheetId="3">Sem_IV!$A$1:$M$57</definedName>
    <definedName name="_xlnm.Print_Area" localSheetId="4">Sem_V!$A$1:$M$56</definedName>
    <definedName name="_xlnm.Print_Area" localSheetId="5">Sem_VI!$A$1:$M$57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9" l="1"/>
  <c r="M19" i="27" l="1"/>
  <c r="M21" i="25"/>
  <c r="M22" i="24"/>
  <c r="M21" i="14"/>
  <c r="I21" i="26" l="1"/>
  <c r="H21" i="26"/>
  <c r="G21" i="26"/>
  <c r="F21" i="26"/>
  <c r="J26" i="19"/>
  <c r="K26" i="19" s="1"/>
  <c r="D27" i="27"/>
  <c r="J23" i="27"/>
  <c r="K23" i="27" s="1"/>
  <c r="D29" i="26"/>
  <c r="M22" i="26"/>
  <c r="E21" i="26"/>
  <c r="D27" i="26"/>
  <c r="J13" i="26"/>
  <c r="K13" i="26" s="1"/>
  <c r="J25" i="26"/>
  <c r="K25" i="26" s="1"/>
  <c r="J9" i="25"/>
  <c r="K9" i="25" s="1"/>
  <c r="J10" i="25"/>
  <c r="K10" i="25" s="1"/>
  <c r="D28" i="25"/>
  <c r="J14" i="25"/>
  <c r="K14" i="25" s="1"/>
  <c r="J13" i="25" l="1"/>
  <c r="K13" i="25" s="1"/>
  <c r="J24" i="25"/>
  <c r="K24" i="25" s="1"/>
  <c r="J11" i="14"/>
  <c r="K11" i="14" s="1"/>
  <c r="J12" i="24"/>
  <c r="K12" i="24" s="1"/>
  <c r="D29" i="24"/>
  <c r="J13" i="24"/>
  <c r="K13" i="24" s="1"/>
  <c r="J11" i="24"/>
  <c r="K11" i="24" s="1"/>
  <c r="J25" i="24"/>
  <c r="K25" i="24" s="1"/>
  <c r="D28" i="14"/>
  <c r="J24" i="14" l="1"/>
  <c r="K24" i="14" s="1"/>
  <c r="J14" i="14" l="1"/>
  <c r="K14" i="14" s="1"/>
  <c r="J23" i="19" l="1"/>
  <c r="K23" i="19" s="1"/>
  <c r="J24" i="19"/>
  <c r="J22" i="19"/>
  <c r="J18" i="19"/>
  <c r="K18" i="19" s="1"/>
  <c r="J17" i="19"/>
  <c r="K17" i="19" s="1"/>
  <c r="J16" i="19"/>
  <c r="K16" i="19" s="1"/>
  <c r="J10" i="19"/>
  <c r="K10" i="19" s="1"/>
  <c r="J11" i="19"/>
  <c r="K11" i="19" s="1"/>
  <c r="J12" i="19"/>
  <c r="K12" i="19" s="1"/>
  <c r="J13" i="19"/>
  <c r="K13" i="19" s="1"/>
  <c r="J14" i="19"/>
  <c r="K14" i="19" s="1"/>
  <c r="J9" i="19"/>
  <c r="K9" i="19" s="1"/>
  <c r="J22" i="27"/>
  <c r="K22" i="27" s="1"/>
  <c r="J21" i="27"/>
  <c r="K21" i="27" s="1"/>
  <c r="J17" i="27"/>
  <c r="K17" i="27" s="1"/>
  <c r="J16" i="27"/>
  <c r="K16" i="27" s="1"/>
  <c r="J15" i="27"/>
  <c r="K15" i="27" s="1"/>
  <c r="J14" i="27"/>
  <c r="K14" i="27" s="1"/>
  <c r="J12" i="27"/>
  <c r="K12" i="27" s="1"/>
  <c r="J11" i="27"/>
  <c r="K11" i="27" s="1"/>
  <c r="J10" i="27"/>
  <c r="K10" i="27" s="1"/>
  <c r="J9" i="27"/>
  <c r="K9" i="27" s="1"/>
  <c r="J24" i="26"/>
  <c r="K24" i="26" s="1"/>
  <c r="J20" i="26"/>
  <c r="K20" i="26" s="1"/>
  <c r="J19" i="26"/>
  <c r="K19" i="26" s="1"/>
  <c r="J18" i="26"/>
  <c r="K18" i="26" s="1"/>
  <c r="J17" i="26"/>
  <c r="K17" i="26" s="1"/>
  <c r="J16" i="26"/>
  <c r="K16" i="26" s="1"/>
  <c r="J15" i="26"/>
  <c r="K15" i="26" s="1"/>
  <c r="J11" i="26"/>
  <c r="K11" i="26" s="1"/>
  <c r="J9" i="26"/>
  <c r="K9" i="26" s="1"/>
  <c r="J12" i="26"/>
  <c r="K12" i="26" s="1"/>
  <c r="J10" i="26"/>
  <c r="K10" i="26" s="1"/>
  <c r="J23" i="25"/>
  <c r="K23" i="25" s="1"/>
  <c r="J19" i="25"/>
  <c r="K19" i="25" s="1"/>
  <c r="J18" i="25"/>
  <c r="K18" i="25" s="1"/>
  <c r="J17" i="25"/>
  <c r="K17" i="25" s="1"/>
  <c r="J16" i="25"/>
  <c r="K16" i="25" s="1"/>
  <c r="J11" i="25"/>
  <c r="K11" i="25" s="1"/>
  <c r="J12" i="25"/>
  <c r="K12" i="25" s="1"/>
  <c r="J24" i="24"/>
  <c r="J20" i="24"/>
  <c r="J19" i="24"/>
  <c r="J18" i="24"/>
  <c r="J17" i="24"/>
  <c r="J16" i="24"/>
  <c r="J15" i="24"/>
  <c r="J9" i="24"/>
  <c r="J10" i="24"/>
  <c r="J10" i="14"/>
  <c r="J9" i="14"/>
  <c r="J23" i="14"/>
  <c r="J18" i="14"/>
  <c r="J19" i="14"/>
  <c r="J17" i="14"/>
  <c r="J16" i="14"/>
  <c r="J12" i="14"/>
  <c r="J13" i="14"/>
  <c r="J20" i="14" l="1"/>
  <c r="K20" i="24"/>
  <c r="K19" i="24"/>
  <c r="K18" i="24"/>
  <c r="K17" i="24"/>
  <c r="K16" i="24"/>
  <c r="K15" i="24"/>
  <c r="K9" i="24"/>
  <c r="K10" i="24"/>
  <c r="K18" i="14"/>
  <c r="K16" i="14"/>
  <c r="K9" i="14"/>
  <c r="K10" i="14"/>
  <c r="K12" i="14"/>
  <c r="K13" i="14"/>
  <c r="K24" i="19" l="1"/>
  <c r="J25" i="19"/>
  <c r="K25" i="19" s="1"/>
  <c r="K24" i="24"/>
  <c r="K23" i="14"/>
  <c r="C3" i="27" l="1"/>
  <c r="C30" i="19"/>
  <c r="C27" i="27"/>
  <c r="C29" i="26"/>
  <c r="C28" i="25"/>
  <c r="C29" i="24"/>
  <c r="K2" i="19"/>
  <c r="K2" i="26"/>
  <c r="J33" i="19"/>
  <c r="J30" i="27"/>
  <c r="J32" i="26"/>
  <c r="J31" i="25"/>
  <c r="J32" i="24"/>
  <c r="D33" i="19"/>
  <c r="D30" i="27"/>
  <c r="D32" i="26"/>
  <c r="D31" i="25"/>
  <c r="D32" i="24"/>
  <c r="B33" i="19"/>
  <c r="B30" i="27"/>
  <c r="B32" i="26"/>
  <c r="B31" i="25"/>
  <c r="B32" i="24"/>
  <c r="C29" i="19"/>
  <c r="C26" i="27"/>
  <c r="C28" i="26"/>
  <c r="C27" i="25"/>
  <c r="C28" i="24"/>
  <c r="C28" i="19"/>
  <c r="C25" i="27"/>
  <c r="C27" i="26"/>
  <c r="C26" i="25"/>
  <c r="C27" i="24"/>
  <c r="C4" i="19"/>
  <c r="C4" i="27"/>
  <c r="C4" i="26"/>
  <c r="C4" i="25"/>
  <c r="C4" i="24"/>
  <c r="K3" i="19"/>
  <c r="K3" i="26"/>
  <c r="K3" i="24"/>
  <c r="J4" i="19"/>
  <c r="J4" i="27"/>
  <c r="J4" i="26"/>
  <c r="J4" i="25"/>
  <c r="J4" i="24"/>
  <c r="J3" i="19"/>
  <c r="J3" i="27"/>
  <c r="J3" i="26"/>
  <c r="J3" i="25"/>
  <c r="J3" i="24"/>
  <c r="J2" i="19"/>
  <c r="J2" i="27"/>
  <c r="J2" i="26"/>
  <c r="J2" i="25"/>
  <c r="J2" i="24"/>
  <c r="C3" i="19"/>
  <c r="C3" i="26"/>
  <c r="C3" i="25"/>
  <c r="D2" i="19"/>
  <c r="D2" i="27"/>
  <c r="D2" i="26"/>
  <c r="D2" i="25"/>
  <c r="C3" i="24"/>
  <c r="K2" i="24"/>
  <c r="D2" i="24"/>
  <c r="D29" i="19"/>
  <c r="D28" i="19"/>
  <c r="D26" i="27"/>
  <c r="D25" i="27"/>
  <c r="L19" i="27"/>
  <c r="I19" i="27"/>
  <c r="H19" i="27"/>
  <c r="G19" i="27"/>
  <c r="F19" i="27"/>
  <c r="I18" i="27"/>
  <c r="H18" i="27"/>
  <c r="G18" i="27"/>
  <c r="F18" i="27"/>
  <c r="E18" i="27"/>
  <c r="D28" i="26"/>
  <c r="L22" i="26"/>
  <c r="I22" i="26"/>
  <c r="H22" i="26"/>
  <c r="G22" i="26"/>
  <c r="F22" i="26"/>
  <c r="D27" i="25"/>
  <c r="D26" i="25"/>
  <c r="L21" i="25"/>
  <c r="I21" i="25"/>
  <c r="H21" i="25"/>
  <c r="G21" i="25"/>
  <c r="F21" i="25"/>
  <c r="I20" i="25"/>
  <c r="H20" i="25"/>
  <c r="G20" i="25"/>
  <c r="F20" i="25"/>
  <c r="E20" i="25"/>
  <c r="D28" i="24"/>
  <c r="D27" i="24"/>
  <c r="L22" i="24"/>
  <c r="I22" i="24"/>
  <c r="H22" i="24"/>
  <c r="G22" i="24"/>
  <c r="F22" i="24"/>
  <c r="I21" i="24"/>
  <c r="H21" i="24"/>
  <c r="G21" i="24"/>
  <c r="F21" i="24"/>
  <c r="E21" i="24"/>
  <c r="J18" i="27" l="1"/>
  <c r="K21" i="24"/>
  <c r="J20" i="25"/>
  <c r="J21" i="24"/>
  <c r="K21" i="26"/>
  <c r="J21" i="26"/>
  <c r="K20" i="25"/>
  <c r="D27" i="14"/>
  <c r="D26" i="14"/>
  <c r="K22" i="19"/>
  <c r="L20" i="19"/>
  <c r="M20" i="19" s="1"/>
  <c r="I20" i="19"/>
  <c r="H20" i="19"/>
  <c r="G20" i="19"/>
  <c r="F20" i="19"/>
  <c r="I19" i="19"/>
  <c r="H19" i="19"/>
  <c r="G19" i="19"/>
  <c r="F19" i="19"/>
  <c r="E19" i="19"/>
  <c r="L21" i="14"/>
  <c r="I21" i="14"/>
  <c r="H21" i="14"/>
  <c r="G21" i="14"/>
  <c r="F21" i="14"/>
  <c r="I20" i="14"/>
  <c r="H20" i="14"/>
  <c r="G20" i="14"/>
  <c r="F20" i="14"/>
  <c r="E20" i="14"/>
  <c r="K18" i="27" l="1"/>
  <c r="K19" i="19"/>
  <c r="J19" i="19"/>
  <c r="K20" i="14"/>
</calcChain>
</file>

<file path=xl/sharedStrings.xml><?xml version="1.0" encoding="utf-8"?>
<sst xmlns="http://schemas.openxmlformats.org/spreadsheetml/2006/main" count="483" uniqueCount="204">
  <si>
    <t>Plan de învățământ licență</t>
  </si>
  <si>
    <t>Anul universitar:</t>
  </si>
  <si>
    <t xml:space="preserve">Domeniul: </t>
  </si>
  <si>
    <t>Anul de studii:</t>
  </si>
  <si>
    <t>I</t>
  </si>
  <si>
    <t xml:space="preserve">Programul de studii: </t>
  </si>
  <si>
    <t>Semestrul:</t>
  </si>
  <si>
    <t>Nr.
crt.</t>
  </si>
  <si>
    <t>Codul disciplinei</t>
  </si>
  <si>
    <t xml:space="preserve">Denumirea disciplinei </t>
  </si>
  <si>
    <t>Categorie formativă</t>
  </si>
  <si>
    <t>Nr. ECTS</t>
  </si>
  <si>
    <t>Ore/săptămână</t>
  </si>
  <si>
    <t>Total ore</t>
  </si>
  <si>
    <t>Forma de evaluare</t>
  </si>
  <si>
    <t>C</t>
  </si>
  <si>
    <t>S</t>
  </si>
  <si>
    <t>L</t>
  </si>
  <si>
    <t>P</t>
  </si>
  <si>
    <t>Activități asistate</t>
  </si>
  <si>
    <t>Stud. Ind.</t>
  </si>
  <si>
    <t xml:space="preserve">Discipline Obligatorii (Ob) </t>
  </si>
  <si>
    <t>F</t>
  </si>
  <si>
    <t>E</t>
  </si>
  <si>
    <t>V</t>
  </si>
  <si>
    <t>D</t>
  </si>
  <si>
    <t>Discipline opționale (Op)</t>
  </si>
  <si>
    <t>Statistici:</t>
  </si>
  <si>
    <t>ECTS/Ore:</t>
  </si>
  <si>
    <t>Ex.</t>
  </si>
  <si>
    <t>Număr:</t>
  </si>
  <si>
    <t>Discipline facultative (F)</t>
  </si>
  <si>
    <t>TOTAL NUMĂR 
DE ORE</t>
  </si>
  <si>
    <t>Discipline Obligatorii:</t>
  </si>
  <si>
    <t>Discipline Opționale:</t>
  </si>
  <si>
    <t>Discipline Facultative:</t>
  </si>
  <si>
    <t>Rector,</t>
  </si>
  <si>
    <t>Decan,</t>
  </si>
  <si>
    <t>Director departament,</t>
  </si>
  <si>
    <t>Mihnea-Cosmin COSTOIU</t>
  </si>
  <si>
    <t>Petrișor - Laurențiu ȚUCĂ</t>
  </si>
  <si>
    <t>II</t>
  </si>
  <si>
    <t>Pedagogie I: 
- Fundamentele Pedagogiei
- Teoria și metodologia curriculumului</t>
  </si>
  <si>
    <t>2024 - 2025</t>
  </si>
  <si>
    <t>Pedagogie II:
- Teoria și metodologia instruirii
- Teoria și metodologia evaluării</t>
  </si>
  <si>
    <t>Didactica specializării</t>
  </si>
  <si>
    <t>Nr. Crt.</t>
  </si>
  <si>
    <t>Managementul clasei de elevi</t>
  </si>
  <si>
    <t>Examen de absolvire: Nivelul I</t>
  </si>
  <si>
    <t>2025 - 2026</t>
  </si>
  <si>
    <t>III</t>
  </si>
  <si>
    <t>Instruire asistată de calculator</t>
  </si>
  <si>
    <t>Practică pedagogică de specialitate în învățământul preuniversitar 1</t>
  </si>
  <si>
    <t>2026 - 2027</t>
  </si>
  <si>
    <t>Introducere (fundamente ale) în sistemul mass media</t>
  </si>
  <si>
    <t>Introducere (fundamente ale) științele comunicării</t>
  </si>
  <si>
    <t>Genurile presei (presă scrisă)</t>
  </si>
  <si>
    <t>Tehnici de lucru specializate (presă scrisă)</t>
  </si>
  <si>
    <t>Management de proiect și inovare</t>
  </si>
  <si>
    <t>Organizare de evenimente</t>
  </si>
  <si>
    <t>Comunicare politică</t>
  </si>
  <si>
    <t>Ştiinţe ale comunicării</t>
  </si>
  <si>
    <t>Jurnalism</t>
  </si>
  <si>
    <t>Metode de cercetare în științele sociale</t>
  </si>
  <si>
    <t>Gândire critică</t>
  </si>
  <si>
    <t>Tehnici de redactare</t>
  </si>
  <si>
    <t>Semiotica</t>
  </si>
  <si>
    <t>Istoria culturii</t>
  </si>
  <si>
    <t>Instituții politice</t>
  </si>
  <si>
    <t>Etica</t>
  </si>
  <si>
    <t>Introducere în relaţii publice</t>
  </si>
  <si>
    <t>Genurile presei (radio)</t>
  </si>
  <si>
    <t>Tehnici de investigare jurnalistică</t>
  </si>
  <si>
    <t>Tehnici de colectare a informațiilor</t>
  </si>
  <si>
    <t>Producția de mass-media (radio)</t>
  </si>
  <si>
    <t>Producția în mass-media (TV)</t>
  </si>
  <si>
    <t>Fotojurnalism</t>
  </si>
  <si>
    <t>Tehnici de lucru specializate (radio)</t>
  </si>
  <si>
    <t>Producția în mass-media (agenții de presă)</t>
  </si>
  <si>
    <t>Producția în mass-media (presă scrisă)</t>
  </si>
  <si>
    <t>Genurile presei (online)</t>
  </si>
  <si>
    <t>Introducere în publicitate</t>
  </si>
  <si>
    <t>Genurile presei (TV)</t>
  </si>
  <si>
    <t>Tehnici de lucru specializate (televiziune)</t>
  </si>
  <si>
    <t>Istoria presei</t>
  </si>
  <si>
    <t>Presa și actualitatea</t>
  </si>
  <si>
    <t>Deontologie profesională</t>
  </si>
  <si>
    <t>Multimedia</t>
  </si>
  <si>
    <t>Tehnici de lucru specializate (presă online)</t>
  </si>
  <si>
    <t>Producția în mass-media (online)</t>
  </si>
  <si>
    <t>Tehnici de lucru specializate (agenții de presă)</t>
  </si>
  <si>
    <t>Elaborarea și redactarea lucrării de licență</t>
  </si>
  <si>
    <t>Legislaţie în domeniul comunicării</t>
  </si>
  <si>
    <t>Comunicare interculturală</t>
  </si>
  <si>
    <t>Etică și integritate academică</t>
  </si>
  <si>
    <t>Marius Claudiu LANGA</t>
  </si>
  <si>
    <t>Manuela Mihaela CIUCUREL</t>
  </si>
  <si>
    <t>Practică pedagogică (în învățământul preuniversitar obligatoriu)2*</t>
  </si>
  <si>
    <t>2024 - 2027</t>
  </si>
  <si>
    <t>Avizat Direcția evaluarea și asigurarea calității,</t>
  </si>
  <si>
    <t xml:space="preserve">Promovarea examenului de licenta </t>
  </si>
  <si>
    <t xml:space="preserve">Psihologia educației </t>
  </si>
  <si>
    <t>Voluntariat 1</t>
  </si>
  <si>
    <t>Voluntariat 2</t>
  </si>
  <si>
    <t>Voluntariat 3</t>
  </si>
  <si>
    <t>Voluntariat 4</t>
  </si>
  <si>
    <t>Voluntariat 5</t>
  </si>
  <si>
    <t>Voluntariat 6</t>
  </si>
  <si>
    <t>UPB.21.F.01.O.501</t>
  </si>
  <si>
    <t>Educație fizică I</t>
  </si>
  <si>
    <t>Limba engleză I</t>
  </si>
  <si>
    <t>Limba franceză I</t>
  </si>
  <si>
    <t>UPB.21.F.01.O.502</t>
  </si>
  <si>
    <t>UPB.21.F.01.O.503</t>
  </si>
  <si>
    <t>UPB.21.S.01.O.504</t>
  </si>
  <si>
    <t>UPB.21.C.01.O.505</t>
  </si>
  <si>
    <t>UPB.21.C.01.O.008</t>
  </si>
  <si>
    <t>UPB.21.S.01.A.506</t>
  </si>
  <si>
    <t>UPB.21.C.01.A.014</t>
  </si>
  <si>
    <t>UPB.21.C.01.A.015</t>
  </si>
  <si>
    <t>UPB.21.C.01.L.209</t>
  </si>
  <si>
    <t>UPB.21.C.01.L.019</t>
  </si>
  <si>
    <t>UPB.21.D.02.O.510</t>
  </si>
  <si>
    <t>Educație fizică II</t>
  </si>
  <si>
    <t>Limba engleză II</t>
  </si>
  <si>
    <t>UPB.21.D.02.O.511</t>
  </si>
  <si>
    <t>UPB.21.D.02.O.512</t>
  </si>
  <si>
    <t>UPB.21.S.02.O.513</t>
  </si>
  <si>
    <t>UPB.21.C.02.O.028</t>
  </si>
  <si>
    <t>UPB.21.C.02.A.034</t>
  </si>
  <si>
    <t>UPB.21.C.02.A.035</t>
  </si>
  <si>
    <t>Limba franceză II</t>
  </si>
  <si>
    <t>UPB.21.S.02.A.514</t>
  </si>
  <si>
    <t>UPB.21.S.02.A.515</t>
  </si>
  <si>
    <t>UPB.21.C.02.A.516</t>
  </si>
  <si>
    <t>UPB.21.C.02.A.517</t>
  </si>
  <si>
    <t>UPB.21.C.02.L.218</t>
  </si>
  <si>
    <t>UPB.21.C.02.L.038</t>
  </si>
  <si>
    <t>UPB.21.D.03.O.530</t>
  </si>
  <si>
    <t>Educație fizică III</t>
  </si>
  <si>
    <t>Limba engleză III</t>
  </si>
  <si>
    <t>Jurnalism aplicat (presă scrisă) I</t>
  </si>
  <si>
    <t>Jurnalism aplicat (presă online) I</t>
  </si>
  <si>
    <t>Jurnalism aplicat (presă scrisă) II</t>
  </si>
  <si>
    <t>Jurnalism aplicat (presă online) II</t>
  </si>
  <si>
    <t>UPB.21.S.03.O.531</t>
  </si>
  <si>
    <t>UPB.21.S.03.O.532</t>
  </si>
  <si>
    <t>UPB.21.S.03.O.533</t>
  </si>
  <si>
    <t>UPB.21.S.03.O.534</t>
  </si>
  <si>
    <t>UPB.21.C.03.O.046</t>
  </si>
  <si>
    <t>UPB.21.S.03.A.535</t>
  </si>
  <si>
    <t>UPB.21.S.03.A.536</t>
  </si>
  <si>
    <t>UPB.21.C.03.A.051</t>
  </si>
  <si>
    <t>UPB.21.C.03.A.052</t>
  </si>
  <si>
    <t>Limba franceză III</t>
  </si>
  <si>
    <t>UPB.21.C.03.L.238</t>
  </si>
  <si>
    <t>UPB.21.C.03.L.029</t>
  </si>
  <si>
    <t>UPB.21.F.04.O.540</t>
  </si>
  <si>
    <t>Educație fizică IV</t>
  </si>
  <si>
    <t>Jurnalism aplicat (radio) I</t>
  </si>
  <si>
    <t>Jurnalism aplicat (TV) I</t>
  </si>
  <si>
    <t>Limba engleză IV</t>
  </si>
  <si>
    <t>Limba franceza IV</t>
  </si>
  <si>
    <t>UPB.21.S.04.O.541</t>
  </si>
  <si>
    <t>UPB.21.S.04.O.542</t>
  </si>
  <si>
    <t>UPB.21.S.04.O.543</t>
  </si>
  <si>
    <t>UPB.21.C.04.O.060</t>
  </si>
  <si>
    <t>UPB.21.S.04.A.544</t>
  </si>
  <si>
    <t>UPB.21.S.04.A.545</t>
  </si>
  <si>
    <t>UPB.21.S.04.A.547</t>
  </si>
  <si>
    <t>UPB.21.C.04.A.065</t>
  </si>
  <si>
    <t>UPB.21.C.04.A.066</t>
  </si>
  <si>
    <t>UPB.21.C.04.L.248</t>
  </si>
  <si>
    <t>UPB.21.C.04.L.069</t>
  </si>
  <si>
    <t>UPB.21.S.05.O.550</t>
  </si>
  <si>
    <t>UPB.21.D.05.O.551</t>
  </si>
  <si>
    <t>UPB.21.S.05.O.552</t>
  </si>
  <si>
    <t>UPB.21.S.05.O.553</t>
  </si>
  <si>
    <t>UPB.21.S.05.A.554</t>
  </si>
  <si>
    <t>Jurnalism aplicat (radio) II</t>
  </si>
  <si>
    <t>Jurnalism aplicat (TV) II</t>
  </si>
  <si>
    <t>UPB.21.S.05.A.555</t>
  </si>
  <si>
    <t>UPB.21.S.05.A.556</t>
  </si>
  <si>
    <t>UPB.21.S.05.A.557</t>
  </si>
  <si>
    <t>UPB.21.C.05.L.272</t>
  </si>
  <si>
    <t>UPB.21.C.05.L.273</t>
  </si>
  <si>
    <t>UPB.21.C.05.L.087</t>
  </si>
  <si>
    <t>UPB.21.D.06.O.560</t>
  </si>
  <si>
    <t>UPB.21.D.06.O.561</t>
  </si>
  <si>
    <t>UPB.21.S.06.O.562</t>
  </si>
  <si>
    <t>UPB.21.S.06.O.563</t>
  </si>
  <si>
    <t>UPB.21.S.06.O.564</t>
  </si>
  <si>
    <t>UPB.21.S.06.O.565</t>
  </si>
  <si>
    <t>UPB.21.C.06.A.566</t>
  </si>
  <si>
    <t>UPB.21.C.06.A.567</t>
  </si>
  <si>
    <t>UPB.21.C.06.A.568</t>
  </si>
  <si>
    <t>UPB.21.S.06.L.569</t>
  </si>
  <si>
    <t>UPB.21.C.06.L.275</t>
  </si>
  <si>
    <t>UPB.21.C.06.L.276</t>
  </si>
  <si>
    <t>UPB.21.C.06.L.277</t>
  </si>
  <si>
    <t>UPB.21.C.06.L.088</t>
  </si>
  <si>
    <t>UPB.21.S.04.A.546</t>
  </si>
  <si>
    <t>UPB.21.S.01.A.507</t>
  </si>
  <si>
    <t>36 ore (12 săpt * 3 ore/săpt)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</si>
</sst>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</font>
    <font>
      <b/>
      <sz val="14"/>
      <color theme="1"/>
      <name val="Calibri"/>
      <family val="2"/>
      <charset val="238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rgb="FF000000"/>
      <name val="Calibri"/>
      <family val="2"/>
      <scheme val="minor"/>
    </font>
    <font>
      <sz val="10.5"/>
      <color theme="1"/>
      <name val="Calibri"/>
      <family val="2"/>
      <scheme val="minor"/>
    </font>
    <font>
      <sz val="11"/>
      <color rgb="FF7030A0"/>
      <name val="Calibri"/>
      <family val="2"/>
      <scheme val="minor"/>
    </font>
    <font>
      <sz val="11"/>
      <name val="Calibri"/>
      <family val="2"/>
      <scheme val="minor"/>
    </font>
    <font>
      <i/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99"/>
        <bgColor indexed="64"/>
      </patternFill>
    </fill>
  </fills>
  <borders count="6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282">
    <xf numFmtId="0" fontId="0" fillId="0" borderId="0" xfId="0"/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right" vertical="center" wrapText="1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 wrapText="1"/>
    </xf>
    <xf numFmtId="0" fontId="1" fillId="2" borderId="12" xfId="0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right" vertical="center" wrapText="1"/>
    </xf>
    <xf numFmtId="0" fontId="8" fillId="0" borderId="0" xfId="0" applyFont="1" applyAlignment="1">
      <alignment horizontal="center" vertical="center" wrapText="1"/>
    </xf>
    <xf numFmtId="0" fontId="7" fillId="0" borderId="0" xfId="0" applyFont="1"/>
    <xf numFmtId="0" fontId="8" fillId="0" borderId="0" xfId="0" applyFont="1" applyAlignment="1">
      <alignment horizontal="right" vertical="center"/>
    </xf>
    <xf numFmtId="0" fontId="8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0" borderId="16" xfId="0" applyFont="1" applyBorder="1" applyAlignment="1">
      <alignment horizontal="right" vertical="center" wrapText="1"/>
    </xf>
    <xf numFmtId="0" fontId="1" fillId="0" borderId="18" xfId="0" applyFont="1" applyBorder="1" applyAlignment="1">
      <alignment horizontal="right" vertical="center" wrapText="1"/>
    </xf>
    <xf numFmtId="0" fontId="1" fillId="0" borderId="17" xfId="0" applyFont="1" applyBorder="1" applyAlignment="1">
      <alignment horizontal="right" vertical="center" wrapText="1"/>
    </xf>
    <xf numFmtId="0" fontId="0" fillId="0" borderId="14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/>
    </xf>
    <xf numFmtId="0" fontId="0" fillId="0" borderId="34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27" xfId="0" applyBorder="1" applyAlignment="1">
      <alignment horizontal="left" vertical="center" wrapText="1"/>
    </xf>
    <xf numFmtId="0" fontId="1" fillId="0" borderId="44" xfId="0" applyFont="1" applyBorder="1" applyAlignment="1">
      <alignment horizontal="center" vertical="center" wrapText="1"/>
    </xf>
    <xf numFmtId="0" fontId="0" fillId="0" borderId="7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54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6" fillId="0" borderId="0" xfId="0" applyFont="1"/>
    <xf numFmtId="0" fontId="0" fillId="0" borderId="60" xfId="0" applyBorder="1" applyAlignment="1">
      <alignment horizontal="center" vertical="center" wrapText="1"/>
    </xf>
    <xf numFmtId="0" fontId="0" fillId="0" borderId="31" xfId="0" applyBorder="1" applyAlignment="1">
      <alignment horizont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vertical="center" wrapText="1"/>
    </xf>
    <xf numFmtId="0" fontId="0" fillId="0" borderId="16" xfId="0" applyBorder="1" applyAlignment="1" applyProtection="1">
      <alignment horizontal="center" vertical="center" wrapText="1"/>
    </xf>
    <xf numFmtId="0" fontId="0" fillId="0" borderId="18" xfId="0" applyBorder="1" applyAlignment="1" applyProtection="1">
      <alignment horizontal="center" vertical="center" wrapText="1"/>
    </xf>
    <xf numFmtId="0" fontId="11" fillId="0" borderId="18" xfId="0" applyFont="1" applyBorder="1" applyAlignment="1" applyProtection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0" fillId="0" borderId="17" xfId="0" applyBorder="1" applyAlignment="1" applyProtection="1">
      <alignment horizontal="center" vertical="center" wrapText="1"/>
    </xf>
    <xf numFmtId="0" fontId="0" fillId="0" borderId="2" xfId="0" applyFont="1" applyBorder="1" applyAlignment="1" applyProtection="1">
      <alignment horizontal="left" vertical="center" wrapText="1"/>
    </xf>
    <xf numFmtId="0" fontId="11" fillId="0" borderId="29" xfId="0" applyFont="1" applyBorder="1" applyAlignment="1" applyProtection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2" xfId="0" applyBorder="1" applyAlignment="1" applyProtection="1">
      <alignment horizontal="center" vertical="center" wrapText="1"/>
    </xf>
    <xf numFmtId="0" fontId="0" fillId="0" borderId="13" xfId="0" applyBorder="1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0" fillId="0" borderId="28" xfId="0" applyBorder="1" applyAlignment="1" applyProtection="1">
      <alignment horizontal="center" vertical="center" wrapText="1"/>
    </xf>
    <xf numFmtId="0" fontId="0" fillId="0" borderId="30" xfId="0" applyBorder="1" applyAlignment="1" applyProtection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6" xfId="0" applyBorder="1" applyAlignment="1" applyProtection="1">
      <alignment horizontal="center" vertical="center" wrapText="1"/>
    </xf>
    <xf numFmtId="0" fontId="0" fillId="0" borderId="29" xfId="0" applyBorder="1" applyAlignment="1" applyProtection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15" xfId="0" applyBorder="1" applyAlignment="1">
      <alignment horizontal="left" vertical="center" wrapText="1"/>
    </xf>
    <xf numFmtId="0" fontId="0" fillId="0" borderId="34" xfId="0" applyFont="1" applyBorder="1" applyAlignment="1" applyProtection="1">
      <alignment horizontal="left" vertical="center" wrapText="1"/>
    </xf>
    <xf numFmtId="0" fontId="0" fillId="0" borderId="2" xfId="0" applyBorder="1" applyAlignment="1" applyProtection="1">
      <alignment horizontal="left" vertical="center" wrapText="1"/>
    </xf>
    <xf numFmtId="0" fontId="0" fillId="0" borderId="5" xfId="0" applyBorder="1" applyAlignment="1" applyProtection="1">
      <alignment horizontal="center" vertical="center" wrapText="1"/>
    </xf>
    <xf numFmtId="0" fontId="0" fillId="0" borderId="14" xfId="0" applyBorder="1" applyAlignment="1" applyProtection="1">
      <alignment horizontal="center" vertical="center" wrapText="1"/>
    </xf>
    <xf numFmtId="0" fontId="0" fillId="0" borderId="33" xfId="0" applyBorder="1" applyAlignment="1">
      <alignment horizontal="left" vertical="center" wrapText="1"/>
    </xf>
    <xf numFmtId="0" fontId="0" fillId="0" borderId="55" xfId="0" applyBorder="1" applyAlignment="1">
      <alignment horizontal="center" vertical="center" wrapText="1"/>
    </xf>
    <xf numFmtId="0" fontId="12" fillId="0" borderId="2" xfId="0" applyFont="1" applyBorder="1" applyAlignment="1">
      <alignment horizontal="left" vertical="center" wrapText="1"/>
    </xf>
    <xf numFmtId="0" fontId="11" fillId="0" borderId="29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 applyProtection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0" fillId="0" borderId="7" xfId="0" applyFont="1" applyBorder="1"/>
    <xf numFmtId="0" fontId="0" fillId="0" borderId="27" xfId="0" applyBorder="1" applyAlignment="1" applyProtection="1">
      <alignment horizontal="left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1" fillId="0" borderId="43" xfId="0" applyFont="1" applyBorder="1" applyAlignment="1" applyProtection="1">
      <alignment horizontal="center" vertical="center" wrapText="1"/>
    </xf>
    <xf numFmtId="0" fontId="0" fillId="0" borderId="66" xfId="0" applyBorder="1" applyAlignment="1" applyProtection="1">
      <alignment horizontal="center" vertical="center" wrapText="1"/>
    </xf>
    <xf numFmtId="0" fontId="11" fillId="0" borderId="66" xfId="0" applyFont="1" applyBorder="1" applyAlignment="1" applyProtection="1">
      <alignment horizontal="center" vertical="center" wrapText="1"/>
    </xf>
    <xf numFmtId="0" fontId="11" fillId="0" borderId="56" xfId="0" applyFont="1" applyBorder="1" applyAlignment="1" applyProtection="1">
      <alignment horizontal="center" vertical="center" wrapText="1"/>
    </xf>
    <xf numFmtId="0" fontId="0" fillId="0" borderId="53" xfId="0" applyFont="1" applyBorder="1" applyAlignment="1">
      <alignment horizontal="center" vertical="center" wrapText="1"/>
    </xf>
    <xf numFmtId="0" fontId="0" fillId="0" borderId="54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14" xfId="0" applyFont="1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 wrapText="1"/>
    </xf>
    <xf numFmtId="0" fontId="0" fillId="0" borderId="12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0" fillId="0" borderId="34" xfId="0" applyBorder="1" applyAlignment="1" applyProtection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53" xfId="0" applyBorder="1" applyAlignment="1">
      <alignment horizontal="center" vertical="center" wrapText="1"/>
    </xf>
    <xf numFmtId="0" fontId="12" fillId="0" borderId="32" xfId="0" applyFont="1" applyBorder="1" applyAlignment="1" applyProtection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1" fillId="3" borderId="46" xfId="0" applyFont="1" applyFill="1" applyBorder="1" applyAlignment="1">
      <alignment horizontal="center" vertical="center" wrapText="1"/>
    </xf>
    <xf numFmtId="0" fontId="1" fillId="3" borderId="36" xfId="0" applyFont="1" applyFill="1" applyBorder="1" applyAlignment="1">
      <alignment horizontal="center" vertical="center" wrapText="1"/>
    </xf>
    <xf numFmtId="0" fontId="1" fillId="3" borderId="47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textRotation="90" wrapText="1"/>
    </xf>
    <xf numFmtId="0" fontId="1" fillId="2" borderId="12" xfId="0" applyFont="1" applyFill="1" applyBorder="1" applyAlignment="1">
      <alignment horizontal="center" vertical="center" textRotation="90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0" fillId="0" borderId="6" xfId="0" applyBorder="1" applyAlignment="1" applyProtection="1">
      <alignment horizontal="center" vertical="center" wrapText="1"/>
    </xf>
    <xf numFmtId="0" fontId="0" fillId="0" borderId="7" xfId="0" applyBorder="1" applyAlignment="1" applyProtection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0" fillId="0" borderId="56" xfId="0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12" fillId="0" borderId="52" xfId="0" applyFont="1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12" fillId="0" borderId="52" xfId="0" applyFont="1" applyBorder="1" applyAlignment="1" applyProtection="1">
      <alignment horizontal="center" vertical="center" wrapText="1"/>
    </xf>
    <xf numFmtId="0" fontId="0" fillId="0" borderId="59" xfId="0" applyBorder="1" applyAlignment="1" applyProtection="1">
      <alignment horizontal="center" vertical="center" wrapText="1"/>
    </xf>
    <xf numFmtId="0" fontId="0" fillId="0" borderId="49" xfId="0" applyBorder="1" applyAlignment="1">
      <alignment horizontal="center" vertical="center" wrapText="1"/>
    </xf>
    <xf numFmtId="0" fontId="0" fillId="0" borderId="52" xfId="0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1" fillId="4" borderId="46" xfId="0" applyFont="1" applyFill="1" applyBorder="1" applyAlignment="1">
      <alignment horizontal="center" vertical="center" wrapText="1"/>
    </xf>
    <xf numFmtId="0" fontId="1" fillId="4" borderId="36" xfId="0" applyFont="1" applyFill="1" applyBorder="1" applyAlignment="1">
      <alignment horizontal="center" vertical="center" wrapText="1"/>
    </xf>
    <xf numFmtId="0" fontId="1" fillId="4" borderId="47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</xf>
    <xf numFmtId="0" fontId="0" fillId="0" borderId="15" xfId="0" applyBorder="1" applyAlignment="1" applyProtection="1">
      <alignment horizontal="center" vertical="center" wrapText="1"/>
    </xf>
    <xf numFmtId="0" fontId="0" fillId="0" borderId="5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" fillId="0" borderId="39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right" vertical="center" wrapText="1"/>
    </xf>
    <xf numFmtId="0" fontId="1" fillId="0" borderId="0" xfId="0" applyFont="1" applyAlignment="1">
      <alignment horizontal="right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5" borderId="23" xfId="0" applyFont="1" applyFill="1" applyBorder="1" applyAlignment="1">
      <alignment horizontal="center" vertical="center" wrapText="1"/>
    </xf>
    <xf numFmtId="0" fontId="1" fillId="5" borderId="24" xfId="0" applyFont="1" applyFill="1" applyBorder="1" applyAlignment="1">
      <alignment horizontal="center" vertical="center" wrapText="1"/>
    </xf>
    <xf numFmtId="0" fontId="1" fillId="5" borderId="25" xfId="0" applyFont="1" applyFill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1" fillId="5" borderId="21" xfId="0" applyFont="1" applyFill="1" applyBorder="1" applyAlignment="1">
      <alignment horizontal="center" vertical="center" wrapText="1"/>
    </xf>
    <xf numFmtId="0" fontId="1" fillId="5" borderId="20" xfId="0" applyFont="1" applyFill="1" applyBorder="1" applyAlignment="1">
      <alignment horizontal="center" vertical="center" wrapText="1"/>
    </xf>
    <xf numFmtId="0" fontId="1" fillId="5" borderId="52" xfId="0" applyFont="1" applyFill="1" applyBorder="1" applyAlignment="1">
      <alignment horizontal="center" vertical="center" wrapText="1"/>
    </xf>
    <xf numFmtId="0" fontId="1" fillId="0" borderId="53" xfId="0" applyFont="1" applyBorder="1" applyAlignment="1">
      <alignment horizontal="center" vertical="center" wrapText="1"/>
    </xf>
    <xf numFmtId="0" fontId="1" fillId="0" borderId="51" xfId="0" applyFont="1" applyBorder="1" applyAlignment="1">
      <alignment horizontal="center" vertical="center" wrapText="1"/>
    </xf>
    <xf numFmtId="0" fontId="1" fillId="0" borderId="54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55" xfId="0" applyFont="1" applyBorder="1" applyAlignment="1">
      <alignment horizontal="center" vertical="center" wrapText="1"/>
    </xf>
    <xf numFmtId="0" fontId="1" fillId="0" borderId="63" xfId="0" applyFont="1" applyBorder="1" applyAlignment="1">
      <alignment horizontal="center" vertical="center" wrapText="1"/>
    </xf>
    <xf numFmtId="0" fontId="0" fillId="0" borderId="53" xfId="0" applyBorder="1" applyAlignment="1" applyProtection="1">
      <alignment horizontal="center" vertical="center" wrapText="1"/>
    </xf>
    <xf numFmtId="0" fontId="0" fillId="0" borderId="55" xfId="0" applyBorder="1" applyAlignment="1" applyProtection="1">
      <alignment horizontal="center" vertical="center" wrapText="1"/>
    </xf>
    <xf numFmtId="0" fontId="12" fillId="6" borderId="20" xfId="0" applyFont="1" applyFill="1" applyBorder="1" applyAlignment="1" applyProtection="1">
      <alignment horizontal="center" vertical="center" wrapText="1"/>
    </xf>
    <xf numFmtId="0" fontId="0" fillId="6" borderId="8" xfId="0" applyFill="1" applyBorder="1" applyAlignment="1" applyProtection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3" borderId="31" xfId="0" applyFont="1" applyFill="1" applyBorder="1" applyAlignment="1">
      <alignment horizontal="center" vertical="center" wrapText="1"/>
    </xf>
    <xf numFmtId="0" fontId="1" fillId="3" borderId="32" xfId="0" applyFont="1" applyFill="1" applyBorder="1" applyAlignment="1">
      <alignment horizontal="center" vertical="center" wrapText="1"/>
    </xf>
    <xf numFmtId="0" fontId="1" fillId="3" borderId="3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textRotation="90" wrapText="1"/>
    </xf>
    <xf numFmtId="0" fontId="12" fillId="0" borderId="12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" fillId="4" borderId="22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1" fillId="4" borderId="65" xfId="0" applyFont="1" applyFill="1" applyBorder="1" applyAlignment="1">
      <alignment horizontal="center" vertical="center" wrapText="1"/>
    </xf>
    <xf numFmtId="0" fontId="1" fillId="4" borderId="59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" fillId="5" borderId="38" xfId="0" applyFont="1" applyFill="1" applyBorder="1" applyAlignment="1">
      <alignment horizontal="center" vertical="center" wrapText="1"/>
    </xf>
    <xf numFmtId="0" fontId="1" fillId="5" borderId="39" xfId="0" applyFont="1" applyFill="1" applyBorder="1" applyAlignment="1">
      <alignment horizontal="center" vertical="center" wrapText="1"/>
    </xf>
    <xf numFmtId="0" fontId="1" fillId="5" borderId="40" xfId="0" applyFont="1" applyFill="1" applyBorder="1" applyAlignment="1">
      <alignment horizontal="center" vertical="center" wrapText="1"/>
    </xf>
    <xf numFmtId="0" fontId="1" fillId="4" borderId="37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0" fillId="0" borderId="54" xfId="0" applyBorder="1" applyAlignment="1" applyProtection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44" xfId="0" applyBorder="1" applyAlignment="1">
      <alignment horizontal="center" vertical="center" wrapText="1"/>
    </xf>
    <xf numFmtId="0" fontId="0" fillId="0" borderId="45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0" borderId="12" xfId="0" applyBorder="1" applyAlignment="1" applyProtection="1">
      <alignment horizontal="center" vertical="center" wrapText="1"/>
    </xf>
    <xf numFmtId="0" fontId="0" fillId="0" borderId="13" xfId="0" applyBorder="1" applyAlignment="1" applyProtection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1" fillId="4" borderId="39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3" borderId="38" xfId="0" applyFont="1" applyFill="1" applyBorder="1" applyAlignment="1">
      <alignment horizontal="center" vertical="center" wrapText="1"/>
    </xf>
    <xf numFmtId="0" fontId="1" fillId="3" borderId="39" xfId="0" applyFont="1" applyFill="1" applyBorder="1" applyAlignment="1">
      <alignment horizontal="center" vertical="center" wrapText="1"/>
    </xf>
    <xf numFmtId="0" fontId="1" fillId="3" borderId="24" xfId="0" applyFont="1" applyFill="1" applyBorder="1" applyAlignment="1">
      <alignment horizontal="center" vertical="center" wrapText="1"/>
    </xf>
    <xf numFmtId="0" fontId="1" fillId="3" borderId="40" xfId="0" applyFont="1" applyFill="1" applyBorder="1" applyAlignment="1">
      <alignment horizontal="center" vertical="center" wrapText="1"/>
    </xf>
    <xf numFmtId="0" fontId="1" fillId="5" borderId="38" xfId="0" applyFont="1" applyFill="1" applyBorder="1" applyAlignment="1">
      <alignment horizontal="center" vertical="center"/>
    </xf>
    <xf numFmtId="0" fontId="1" fillId="5" borderId="39" xfId="0" applyFont="1" applyFill="1" applyBorder="1" applyAlignment="1">
      <alignment horizontal="center" vertical="center"/>
    </xf>
    <xf numFmtId="0" fontId="1" fillId="5" borderId="40" xfId="0" applyFont="1" applyFill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0" fillId="0" borderId="61" xfId="0" applyBorder="1" applyAlignment="1">
      <alignment horizontal="center" vertical="center" wrapText="1"/>
    </xf>
    <xf numFmtId="0" fontId="0" fillId="0" borderId="64" xfId="0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0" fillId="0" borderId="62" xfId="0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0" fontId="0" fillId="0" borderId="47" xfId="0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5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441"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00FF99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</dxfs>
  <tableStyles count="0" defaultTableStyle="TableStyleMedium2" defaultPivotStyle="PivotStyleLight16"/>
  <colors>
    <mruColors>
      <color rgb="FFFFFF99"/>
      <color rgb="FFFFCC66"/>
      <color rgb="FF00FF99"/>
      <color rgb="FFCD54DA"/>
      <color rgb="FFFF99CC"/>
      <color rgb="FFD47AE6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501650</xdr:colOff>
      <xdr:row>0</xdr:row>
      <xdr:rowOff>15875</xdr:rowOff>
    </xdr:from>
    <xdr:to>
      <xdr:col>1</xdr:col>
      <xdr:colOff>1266825</xdr:colOff>
      <xdr:row>1</xdr:row>
      <xdr:rowOff>40549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xmlns="" id="{929029B4-4D5F-4737-9B66-1A5D054E69B5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58" r="458"/>
        <a:stretch/>
      </xdr:blipFill>
      <xdr:spPr bwMode="auto">
        <a:xfrm>
          <a:off x="819150" y="15875"/>
          <a:ext cx="765175" cy="744341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11</xdr:col>
      <xdr:colOff>100712</xdr:colOff>
      <xdr:row>0</xdr:row>
      <xdr:rowOff>702468</xdr:rowOff>
    </xdr:to>
    <xdr:pic>
      <xdr:nvPicPr>
        <xdr:cNvPr id="4" name="Imagine 3">
          <a:extLst>
            <a:ext uri="{FF2B5EF4-FFF2-40B4-BE49-F238E27FC236}">
              <a16:creationId xmlns:a16="http://schemas.microsoft.com/office/drawing/2014/main" xmlns="" id="{B356E534-85BE-C938-72F6-D1481AF00A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29625" y="0"/>
          <a:ext cx="707931" cy="702468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0</xdr:row>
      <xdr:rowOff>0</xdr:rowOff>
    </xdr:from>
    <xdr:to>
      <xdr:col>11</xdr:col>
      <xdr:colOff>107156</xdr:colOff>
      <xdr:row>0</xdr:row>
      <xdr:rowOff>676275</xdr:rowOff>
    </xdr:to>
    <xdr:pic>
      <xdr:nvPicPr>
        <xdr:cNvPr id="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29625" y="0"/>
          <a:ext cx="71437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501650</xdr:colOff>
      <xdr:row>0</xdr:row>
      <xdr:rowOff>15875</xdr:rowOff>
    </xdr:from>
    <xdr:to>
      <xdr:col>1</xdr:col>
      <xdr:colOff>1266825</xdr:colOff>
      <xdr:row>1</xdr:row>
      <xdr:rowOff>40549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xmlns="" id="{78B434C9-CB2C-4AF8-BB28-233EA0E95C7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58" r="458"/>
        <a:stretch/>
      </xdr:blipFill>
      <xdr:spPr bwMode="auto">
        <a:xfrm>
          <a:off x="819150" y="15875"/>
          <a:ext cx="765175" cy="744341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10</xdr:col>
      <xdr:colOff>1</xdr:colOff>
      <xdr:row>0</xdr:row>
      <xdr:rowOff>0</xdr:rowOff>
    </xdr:from>
    <xdr:to>
      <xdr:col>11</xdr:col>
      <xdr:colOff>116418</xdr:colOff>
      <xdr:row>0</xdr:row>
      <xdr:rowOff>711993</xdr:rowOff>
    </xdr:to>
    <xdr:pic>
      <xdr:nvPicPr>
        <xdr:cNvPr id="4" name="Imagine 3">
          <a:extLst>
            <a:ext uri="{FF2B5EF4-FFF2-40B4-BE49-F238E27FC236}">
              <a16:creationId xmlns:a16="http://schemas.microsoft.com/office/drawing/2014/main" xmlns="" id="{1F3AC8BF-1AA0-89F4-1CB4-58321D5B59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45501" y="0"/>
          <a:ext cx="730250" cy="711993"/>
        </a:xfrm>
        <a:prstGeom prst="rect">
          <a:avLst/>
        </a:prstGeom>
      </xdr:spPr>
    </xdr:pic>
    <xdr:clientData/>
  </xdr:twoCellAnchor>
  <xdr:twoCellAnchor>
    <xdr:from>
      <xdr:col>10</xdr:col>
      <xdr:colOff>1</xdr:colOff>
      <xdr:row>0</xdr:row>
      <xdr:rowOff>0</xdr:rowOff>
    </xdr:from>
    <xdr:to>
      <xdr:col>11</xdr:col>
      <xdr:colOff>127000</xdr:colOff>
      <xdr:row>0</xdr:row>
      <xdr:rowOff>676275</xdr:rowOff>
    </xdr:to>
    <xdr:pic>
      <xdr:nvPicPr>
        <xdr:cNvPr id="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45501" y="0"/>
          <a:ext cx="740832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501650</xdr:colOff>
      <xdr:row>0</xdr:row>
      <xdr:rowOff>15875</xdr:rowOff>
    </xdr:from>
    <xdr:to>
      <xdr:col>1</xdr:col>
      <xdr:colOff>1266825</xdr:colOff>
      <xdr:row>1</xdr:row>
      <xdr:rowOff>40549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xmlns="" id="{A6DE958A-7C91-4ACC-9597-96798542BA1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58" r="458"/>
        <a:stretch/>
      </xdr:blipFill>
      <xdr:spPr bwMode="auto">
        <a:xfrm>
          <a:off x="819150" y="15875"/>
          <a:ext cx="765175" cy="744341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11</xdr:col>
      <xdr:colOff>95250</xdr:colOff>
      <xdr:row>0</xdr:row>
      <xdr:rowOff>691356</xdr:rowOff>
    </xdr:to>
    <xdr:pic>
      <xdr:nvPicPr>
        <xdr:cNvPr id="4" name="Imagine 3">
          <a:extLst>
            <a:ext uri="{FF2B5EF4-FFF2-40B4-BE49-F238E27FC236}">
              <a16:creationId xmlns:a16="http://schemas.microsoft.com/office/drawing/2014/main" xmlns="" id="{1DFDCB08-9887-9E02-73CD-1E55F1B8F9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45500" y="0"/>
          <a:ext cx="709083" cy="691356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0</xdr:row>
      <xdr:rowOff>0</xdr:rowOff>
    </xdr:from>
    <xdr:to>
      <xdr:col>11</xdr:col>
      <xdr:colOff>126999</xdr:colOff>
      <xdr:row>0</xdr:row>
      <xdr:rowOff>676275</xdr:rowOff>
    </xdr:to>
    <xdr:pic>
      <xdr:nvPicPr>
        <xdr:cNvPr id="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45500" y="0"/>
          <a:ext cx="740832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501650</xdr:colOff>
      <xdr:row>0</xdr:row>
      <xdr:rowOff>15875</xdr:rowOff>
    </xdr:from>
    <xdr:to>
      <xdr:col>1</xdr:col>
      <xdr:colOff>1266825</xdr:colOff>
      <xdr:row>1</xdr:row>
      <xdr:rowOff>40549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xmlns="" id="{3FCCFC9E-BB33-4F3B-A8BB-FBD1A642D72A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58" r="458"/>
        <a:stretch/>
      </xdr:blipFill>
      <xdr:spPr bwMode="auto">
        <a:xfrm>
          <a:off x="819150" y="15875"/>
          <a:ext cx="765175" cy="744341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11</xdr:col>
      <xdr:colOff>113432</xdr:colOff>
      <xdr:row>0</xdr:row>
      <xdr:rowOff>709083</xdr:rowOff>
    </xdr:to>
    <xdr:pic>
      <xdr:nvPicPr>
        <xdr:cNvPr id="4" name="Imagine 3">
          <a:extLst>
            <a:ext uri="{FF2B5EF4-FFF2-40B4-BE49-F238E27FC236}">
              <a16:creationId xmlns:a16="http://schemas.microsoft.com/office/drawing/2014/main" xmlns="" id="{2A130893-F777-6013-516E-475E9AAC98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45500" y="0"/>
          <a:ext cx="727265" cy="709083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0</xdr:row>
      <xdr:rowOff>0</xdr:rowOff>
    </xdr:from>
    <xdr:to>
      <xdr:col>11</xdr:col>
      <xdr:colOff>126999</xdr:colOff>
      <xdr:row>0</xdr:row>
      <xdr:rowOff>676275</xdr:rowOff>
    </xdr:to>
    <xdr:pic>
      <xdr:nvPicPr>
        <xdr:cNvPr id="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45500" y="0"/>
          <a:ext cx="740832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501650</xdr:colOff>
      <xdr:row>0</xdr:row>
      <xdr:rowOff>15875</xdr:rowOff>
    </xdr:from>
    <xdr:to>
      <xdr:col>1</xdr:col>
      <xdr:colOff>1266825</xdr:colOff>
      <xdr:row>1</xdr:row>
      <xdr:rowOff>40549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xmlns="" id="{6C3892B8-E6FA-4794-AFA7-C4F3BFFFBE53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58" r="458"/>
        <a:stretch/>
      </xdr:blipFill>
      <xdr:spPr bwMode="auto">
        <a:xfrm>
          <a:off x="819150" y="15875"/>
          <a:ext cx="765175" cy="744341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10</xdr:col>
      <xdr:colOff>1</xdr:colOff>
      <xdr:row>0</xdr:row>
      <xdr:rowOff>0</xdr:rowOff>
    </xdr:from>
    <xdr:to>
      <xdr:col>11</xdr:col>
      <xdr:colOff>113433</xdr:colOff>
      <xdr:row>0</xdr:row>
      <xdr:rowOff>709083</xdr:rowOff>
    </xdr:to>
    <xdr:pic>
      <xdr:nvPicPr>
        <xdr:cNvPr id="4" name="Imagine 3">
          <a:extLst>
            <a:ext uri="{FF2B5EF4-FFF2-40B4-BE49-F238E27FC236}">
              <a16:creationId xmlns:a16="http://schemas.microsoft.com/office/drawing/2014/main" xmlns="" id="{EAAEAB30-5105-90ED-FE3A-C5F1EA1E57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45501" y="0"/>
          <a:ext cx="727265" cy="709083"/>
        </a:xfrm>
        <a:prstGeom prst="rect">
          <a:avLst/>
        </a:prstGeom>
      </xdr:spPr>
    </xdr:pic>
    <xdr:clientData/>
  </xdr:twoCellAnchor>
  <xdr:twoCellAnchor>
    <xdr:from>
      <xdr:col>10</xdr:col>
      <xdr:colOff>1</xdr:colOff>
      <xdr:row>0</xdr:row>
      <xdr:rowOff>0</xdr:rowOff>
    </xdr:from>
    <xdr:to>
      <xdr:col>11</xdr:col>
      <xdr:colOff>127000</xdr:colOff>
      <xdr:row>0</xdr:row>
      <xdr:rowOff>676275</xdr:rowOff>
    </xdr:to>
    <xdr:pic>
      <xdr:nvPicPr>
        <xdr:cNvPr id="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45501" y="0"/>
          <a:ext cx="740832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501650</xdr:colOff>
      <xdr:row>0</xdr:row>
      <xdr:rowOff>15875</xdr:rowOff>
    </xdr:from>
    <xdr:to>
      <xdr:col>1</xdr:col>
      <xdr:colOff>1266825</xdr:colOff>
      <xdr:row>1</xdr:row>
      <xdr:rowOff>40549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xmlns="" id="{01C75A32-2CB3-4290-B04D-C70FCFE96D53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58" r="458"/>
        <a:stretch/>
      </xdr:blipFill>
      <xdr:spPr bwMode="auto">
        <a:xfrm>
          <a:off x="819150" y="15875"/>
          <a:ext cx="765175" cy="744341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11</xdr:col>
      <xdr:colOff>105834</xdr:colOff>
      <xdr:row>0</xdr:row>
      <xdr:rowOff>701675</xdr:rowOff>
    </xdr:to>
    <xdr:pic>
      <xdr:nvPicPr>
        <xdr:cNvPr id="4" name="Imagine 3">
          <a:extLst>
            <a:ext uri="{FF2B5EF4-FFF2-40B4-BE49-F238E27FC236}">
              <a16:creationId xmlns:a16="http://schemas.microsoft.com/office/drawing/2014/main" xmlns="" id="{4F9124EC-9F4C-5922-2E10-005A5C08BE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45500" y="0"/>
          <a:ext cx="719667" cy="701675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0</xdr:row>
      <xdr:rowOff>0</xdr:rowOff>
    </xdr:from>
    <xdr:to>
      <xdr:col>11</xdr:col>
      <xdr:colOff>126999</xdr:colOff>
      <xdr:row>0</xdr:row>
      <xdr:rowOff>676275</xdr:rowOff>
    </xdr:to>
    <xdr:pic>
      <xdr:nvPicPr>
        <xdr:cNvPr id="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45500" y="0"/>
          <a:ext cx="740832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4"/>
  <sheetViews>
    <sheetView topLeftCell="A7" zoomScale="80" zoomScaleNormal="80" zoomScaleSheetLayoutView="70" workbookViewId="0">
      <selection activeCell="C10" sqref="C10"/>
    </sheetView>
  </sheetViews>
  <sheetFormatPr defaultRowHeight="15" x14ac:dyDescent="0.25"/>
  <cols>
    <col min="1" max="1" width="4.7109375" style="6" customWidth="1"/>
    <col min="2" max="2" width="19.42578125" bestFit="1" customWidth="1"/>
    <col min="3" max="3" width="45.7109375" customWidth="1"/>
    <col min="4" max="4" width="10.42578125" customWidth="1"/>
    <col min="5" max="5" width="6" customWidth="1"/>
    <col min="6" max="6" width="7.5703125" customWidth="1"/>
    <col min="7" max="9" width="5.5703125" customWidth="1"/>
    <col min="10" max="10" width="16" customWidth="1"/>
    <col min="12" max="13" width="4.7109375" style="6" customWidth="1"/>
    <col min="20" max="20" width="10.140625" customWidth="1"/>
  </cols>
  <sheetData>
    <row r="1" spans="1:20" ht="57" customHeight="1" x14ac:dyDescent="0.3">
      <c r="B1" s="3"/>
      <c r="C1" s="4"/>
      <c r="D1" s="140" t="s">
        <v>0</v>
      </c>
      <c r="E1" s="140"/>
      <c r="F1" s="140"/>
      <c r="G1" s="140"/>
      <c r="H1" s="140"/>
      <c r="I1" s="2"/>
      <c r="J1" s="5"/>
      <c r="K1" s="138"/>
      <c r="L1" s="138"/>
      <c r="P1" s="62"/>
      <c r="Q1" s="62"/>
      <c r="R1" s="62"/>
      <c r="S1" s="62"/>
      <c r="T1" s="62"/>
    </row>
    <row r="2" spans="1:20" ht="15" customHeight="1" x14ac:dyDescent="0.25">
      <c r="B2" s="139"/>
      <c r="C2" s="139"/>
      <c r="D2" s="141" t="s">
        <v>98</v>
      </c>
      <c r="E2" s="141"/>
      <c r="F2" s="141"/>
      <c r="G2" s="141"/>
      <c r="H2" s="141"/>
      <c r="J2" s="8" t="s">
        <v>1</v>
      </c>
      <c r="K2" s="139" t="s">
        <v>43</v>
      </c>
      <c r="L2" s="139"/>
      <c r="P2" s="63"/>
      <c r="Q2" s="63"/>
      <c r="R2" s="63"/>
      <c r="S2" s="63"/>
      <c r="T2" s="63"/>
    </row>
    <row r="3" spans="1:20" x14ac:dyDescent="0.25">
      <c r="B3" s="7" t="s">
        <v>2</v>
      </c>
      <c r="C3" s="139" t="s">
        <v>61</v>
      </c>
      <c r="D3" s="139"/>
      <c r="E3" s="139"/>
      <c r="F3" s="139"/>
      <c r="G3" s="139"/>
      <c r="J3" s="8" t="s">
        <v>3</v>
      </c>
      <c r="K3" s="139" t="s">
        <v>4</v>
      </c>
      <c r="L3" s="139"/>
      <c r="P3" s="63"/>
      <c r="Q3" s="63"/>
      <c r="R3" s="63"/>
      <c r="S3" s="63"/>
      <c r="T3" s="63"/>
    </row>
    <row r="4" spans="1:20" x14ac:dyDescent="0.25">
      <c r="B4" s="7" t="s">
        <v>5</v>
      </c>
      <c r="C4" s="139" t="s">
        <v>62</v>
      </c>
      <c r="D4" s="139"/>
      <c r="E4" s="139"/>
      <c r="F4" s="139"/>
      <c r="G4" s="139"/>
      <c r="J4" s="8" t="s">
        <v>6</v>
      </c>
      <c r="K4" s="139" t="s">
        <v>4</v>
      </c>
      <c r="L4" s="139"/>
      <c r="P4" s="63"/>
      <c r="Q4" s="63"/>
      <c r="R4" s="63"/>
      <c r="S4" s="63"/>
      <c r="T4" s="63"/>
    </row>
    <row r="5" spans="1:20" s="28" customFormat="1" ht="12" customHeight="1" thickBot="1" x14ac:dyDescent="0.25">
      <c r="A5" s="25"/>
      <c r="B5" s="26"/>
      <c r="C5" s="27"/>
      <c r="D5" s="27"/>
      <c r="E5" s="27"/>
      <c r="F5" s="27"/>
      <c r="G5" s="27"/>
      <c r="J5" s="29"/>
      <c r="K5" s="30"/>
      <c r="L5" s="27"/>
      <c r="M5" s="25"/>
      <c r="P5" s="63"/>
      <c r="Q5" s="63"/>
      <c r="R5" s="63"/>
      <c r="S5" s="63"/>
      <c r="T5" s="63"/>
    </row>
    <row r="6" spans="1:20" s="1" customFormat="1" ht="20.100000000000001" customHeight="1" x14ac:dyDescent="0.25">
      <c r="A6" s="149" t="s">
        <v>7</v>
      </c>
      <c r="B6" s="145" t="s">
        <v>8</v>
      </c>
      <c r="C6" s="145" t="s">
        <v>9</v>
      </c>
      <c r="D6" s="145" t="s">
        <v>10</v>
      </c>
      <c r="E6" s="147" t="s">
        <v>11</v>
      </c>
      <c r="F6" s="145" t="s">
        <v>12</v>
      </c>
      <c r="G6" s="145"/>
      <c r="H6" s="145"/>
      <c r="I6" s="145"/>
      <c r="J6" s="145" t="s">
        <v>13</v>
      </c>
      <c r="K6" s="145"/>
      <c r="L6" s="145" t="s">
        <v>14</v>
      </c>
      <c r="M6" s="151"/>
      <c r="P6" s="63"/>
      <c r="Q6" s="63"/>
      <c r="R6" s="63"/>
      <c r="S6" s="63"/>
      <c r="T6" s="63"/>
    </row>
    <row r="7" spans="1:20" ht="24.75" customHeight="1" thickBot="1" x14ac:dyDescent="0.3">
      <c r="A7" s="150"/>
      <c r="B7" s="146"/>
      <c r="C7" s="146"/>
      <c r="D7" s="146"/>
      <c r="E7" s="148"/>
      <c r="F7" s="10" t="s">
        <v>15</v>
      </c>
      <c r="G7" s="10" t="s">
        <v>16</v>
      </c>
      <c r="H7" s="10" t="s">
        <v>17</v>
      </c>
      <c r="I7" s="10" t="s">
        <v>18</v>
      </c>
      <c r="J7" s="10" t="s">
        <v>19</v>
      </c>
      <c r="K7" s="10" t="s">
        <v>20</v>
      </c>
      <c r="L7" s="146"/>
      <c r="M7" s="152"/>
      <c r="P7" s="63"/>
      <c r="Q7" s="63"/>
      <c r="R7" s="63"/>
      <c r="S7" s="63"/>
      <c r="T7" s="63"/>
    </row>
    <row r="8" spans="1:20" ht="15.75" thickBot="1" x14ac:dyDescent="0.3">
      <c r="A8" s="142" t="s">
        <v>21</v>
      </c>
      <c r="B8" s="143"/>
      <c r="C8" s="143"/>
      <c r="D8" s="143"/>
      <c r="E8" s="143"/>
      <c r="F8" s="143"/>
      <c r="G8" s="143"/>
      <c r="H8" s="143"/>
      <c r="I8" s="143"/>
      <c r="J8" s="143"/>
      <c r="K8" s="143"/>
      <c r="L8" s="143"/>
      <c r="M8" s="144"/>
      <c r="P8" s="63"/>
      <c r="Q8" s="63"/>
      <c r="R8" s="63"/>
      <c r="S8" s="63"/>
      <c r="T8" s="63"/>
    </row>
    <row r="9" spans="1:20" ht="33" customHeight="1" x14ac:dyDescent="0.25">
      <c r="A9" s="42">
        <v>1</v>
      </c>
      <c r="B9" s="89" t="s">
        <v>108</v>
      </c>
      <c r="C9" s="96" t="s">
        <v>54</v>
      </c>
      <c r="D9" s="83" t="s">
        <v>22</v>
      </c>
      <c r="E9" s="83">
        <v>5</v>
      </c>
      <c r="F9" s="98">
        <v>2</v>
      </c>
      <c r="G9" s="89">
        <v>1</v>
      </c>
      <c r="H9" s="89"/>
      <c r="I9" s="89"/>
      <c r="J9" s="89">
        <f>SUM(F9:I9)*14</f>
        <v>42</v>
      </c>
      <c r="K9" s="79">
        <f>E9*25-J9</f>
        <v>83</v>
      </c>
      <c r="L9" s="153" t="s">
        <v>23</v>
      </c>
      <c r="M9" s="154"/>
      <c r="P9" s="63"/>
      <c r="Q9" s="63"/>
      <c r="R9" s="63"/>
      <c r="S9" s="63"/>
      <c r="T9" s="63"/>
    </row>
    <row r="10" spans="1:20" ht="29.25" customHeight="1" x14ac:dyDescent="0.25">
      <c r="A10" s="43">
        <v>2</v>
      </c>
      <c r="B10" s="92" t="s">
        <v>112</v>
      </c>
      <c r="C10" s="72" t="s">
        <v>55</v>
      </c>
      <c r="D10" s="90" t="s">
        <v>22</v>
      </c>
      <c r="E10" s="90">
        <v>5</v>
      </c>
      <c r="F10" s="99">
        <v>2</v>
      </c>
      <c r="G10" s="92">
        <v>1</v>
      </c>
      <c r="H10" s="92"/>
      <c r="I10" s="92"/>
      <c r="J10" s="92">
        <f>SUM(F10:I10)*14</f>
        <v>42</v>
      </c>
      <c r="K10" s="77">
        <f t="shared" ref="K10:K12" si="0">E10*25-J10</f>
        <v>83</v>
      </c>
      <c r="L10" s="176" t="s">
        <v>23</v>
      </c>
      <c r="M10" s="177"/>
      <c r="P10" s="63"/>
      <c r="Q10" s="63"/>
      <c r="R10" s="63"/>
      <c r="S10" s="63"/>
      <c r="T10" s="63"/>
    </row>
    <row r="11" spans="1:20" ht="21" customHeight="1" x14ac:dyDescent="0.25">
      <c r="A11" s="43">
        <v>3</v>
      </c>
      <c r="B11" s="92" t="s">
        <v>113</v>
      </c>
      <c r="C11" s="102" t="s">
        <v>63</v>
      </c>
      <c r="D11" s="54" t="s">
        <v>22</v>
      </c>
      <c r="E11" s="54">
        <v>5</v>
      </c>
      <c r="F11" s="56">
        <v>2</v>
      </c>
      <c r="G11" s="77"/>
      <c r="H11" s="77">
        <v>2</v>
      </c>
      <c r="I11" s="77"/>
      <c r="J11" s="77">
        <f>SUM(F11:I11)*14</f>
        <v>56</v>
      </c>
      <c r="K11" s="77">
        <f>E11*25-J11</f>
        <v>69</v>
      </c>
      <c r="L11" s="156" t="s">
        <v>23</v>
      </c>
      <c r="M11" s="157"/>
      <c r="P11" s="63"/>
      <c r="Q11" s="63"/>
      <c r="R11" s="63"/>
      <c r="S11" s="63"/>
      <c r="T11" s="63"/>
    </row>
    <row r="12" spans="1:20" ht="15" customHeight="1" x14ac:dyDescent="0.25">
      <c r="A12" s="43">
        <v>4</v>
      </c>
      <c r="B12" s="92" t="s">
        <v>114</v>
      </c>
      <c r="C12" s="49" t="s">
        <v>56</v>
      </c>
      <c r="D12" s="103" t="s">
        <v>16</v>
      </c>
      <c r="E12" s="54">
        <v>4</v>
      </c>
      <c r="F12" s="56">
        <v>2</v>
      </c>
      <c r="G12" s="77">
        <v>2</v>
      </c>
      <c r="H12" s="77"/>
      <c r="I12" s="77"/>
      <c r="J12" s="92">
        <f t="shared" ref="J12:J24" si="1">SUM(F12:I12)*14</f>
        <v>56</v>
      </c>
      <c r="K12" s="77">
        <f t="shared" si="0"/>
        <v>44</v>
      </c>
      <c r="L12" s="156" t="s">
        <v>23</v>
      </c>
      <c r="M12" s="157"/>
      <c r="P12" s="63"/>
      <c r="Q12" s="63"/>
      <c r="R12" s="63"/>
      <c r="S12" s="63"/>
      <c r="T12" s="63"/>
    </row>
    <row r="13" spans="1:20" ht="15" customHeight="1" x14ac:dyDescent="0.25">
      <c r="A13" s="43">
        <v>5</v>
      </c>
      <c r="B13" s="92" t="s">
        <v>115</v>
      </c>
      <c r="C13" s="49" t="s">
        <v>58</v>
      </c>
      <c r="D13" s="90" t="s">
        <v>15</v>
      </c>
      <c r="E13" s="54">
        <v>4</v>
      </c>
      <c r="F13" s="56">
        <v>2</v>
      </c>
      <c r="G13" s="77">
        <v>1</v>
      </c>
      <c r="H13" s="77"/>
      <c r="I13" s="77"/>
      <c r="J13" s="92">
        <f>SUM(F13:I13)*14</f>
        <v>42</v>
      </c>
      <c r="K13" s="77">
        <f>E13*25-J13</f>
        <v>58</v>
      </c>
      <c r="L13" s="156" t="s">
        <v>23</v>
      </c>
      <c r="M13" s="157"/>
      <c r="P13" s="63"/>
      <c r="Q13" s="63"/>
      <c r="R13" s="63"/>
      <c r="S13" s="63"/>
      <c r="T13" s="63"/>
    </row>
    <row r="14" spans="1:20" ht="15.75" thickBot="1" x14ac:dyDescent="0.3">
      <c r="A14" s="44">
        <v>6</v>
      </c>
      <c r="B14" s="75" t="s">
        <v>116</v>
      </c>
      <c r="C14" s="110" t="s">
        <v>109</v>
      </c>
      <c r="D14" s="84" t="s">
        <v>15</v>
      </c>
      <c r="E14" s="88">
        <v>1</v>
      </c>
      <c r="F14" s="86"/>
      <c r="G14" s="80">
        <v>1</v>
      </c>
      <c r="H14" s="80"/>
      <c r="I14" s="80"/>
      <c r="J14" s="80">
        <f t="shared" ref="J14" si="2">SUM(F14:I14)*14</f>
        <v>14</v>
      </c>
      <c r="K14" s="80">
        <f>E14*25-J14</f>
        <v>11</v>
      </c>
      <c r="L14" s="172" t="s">
        <v>24</v>
      </c>
      <c r="M14" s="173"/>
      <c r="P14" s="63"/>
      <c r="Q14" s="63"/>
      <c r="R14" s="63"/>
      <c r="S14" s="63"/>
      <c r="T14" s="63"/>
    </row>
    <row r="15" spans="1:20" ht="14.45" customHeight="1" thickBot="1" x14ac:dyDescent="0.3">
      <c r="A15" s="169" t="s">
        <v>26</v>
      </c>
      <c r="B15" s="170"/>
      <c r="C15" s="170"/>
      <c r="D15" s="170"/>
      <c r="E15" s="170"/>
      <c r="F15" s="170"/>
      <c r="G15" s="170"/>
      <c r="H15" s="170"/>
      <c r="I15" s="170"/>
      <c r="J15" s="170"/>
      <c r="K15" s="170"/>
      <c r="L15" s="170"/>
      <c r="M15" s="171"/>
      <c r="P15" s="63"/>
      <c r="Q15" s="63"/>
      <c r="R15" s="63"/>
      <c r="S15" s="63"/>
      <c r="T15" s="63"/>
    </row>
    <row r="16" spans="1:20" x14ac:dyDescent="0.25">
      <c r="A16" s="41">
        <v>7</v>
      </c>
      <c r="B16" s="89" t="s">
        <v>117</v>
      </c>
      <c r="C16" s="52" t="s">
        <v>59</v>
      </c>
      <c r="D16" s="162" t="s">
        <v>16</v>
      </c>
      <c r="E16" s="158">
        <v>4</v>
      </c>
      <c r="F16" s="178">
        <v>1</v>
      </c>
      <c r="G16" s="160">
        <v>1</v>
      </c>
      <c r="H16" s="160"/>
      <c r="I16" s="160"/>
      <c r="J16" s="180">
        <f t="shared" si="1"/>
        <v>28</v>
      </c>
      <c r="K16" s="180">
        <f>E16*25-J16</f>
        <v>72</v>
      </c>
      <c r="L16" s="166" t="s">
        <v>23</v>
      </c>
      <c r="M16" s="167"/>
      <c r="P16" s="63"/>
      <c r="Q16" s="63"/>
      <c r="R16" s="63"/>
      <c r="S16" s="63"/>
      <c r="T16" s="63"/>
    </row>
    <row r="17" spans="1:20" ht="15.75" thickBot="1" x14ac:dyDescent="0.3">
      <c r="A17" s="61">
        <v>8</v>
      </c>
      <c r="B17" s="137" t="s">
        <v>202</v>
      </c>
      <c r="C17" s="100" t="s">
        <v>60</v>
      </c>
      <c r="D17" s="163"/>
      <c r="E17" s="159"/>
      <c r="F17" s="179"/>
      <c r="G17" s="161"/>
      <c r="H17" s="161"/>
      <c r="I17" s="161"/>
      <c r="J17" s="172">
        <f t="shared" si="1"/>
        <v>0</v>
      </c>
      <c r="K17" s="172"/>
      <c r="L17" s="168"/>
      <c r="M17" s="163"/>
      <c r="P17" s="63"/>
      <c r="Q17" s="63"/>
      <c r="R17" s="63"/>
      <c r="S17" s="63"/>
      <c r="T17" s="63"/>
    </row>
    <row r="18" spans="1:20" x14ac:dyDescent="0.25">
      <c r="A18" s="41">
        <v>9</v>
      </c>
      <c r="B18" s="89" t="s">
        <v>118</v>
      </c>
      <c r="C18" s="52" t="s">
        <v>110</v>
      </c>
      <c r="D18" s="164" t="s">
        <v>15</v>
      </c>
      <c r="E18" s="158">
        <v>2</v>
      </c>
      <c r="F18" s="178"/>
      <c r="G18" s="160">
        <v>2</v>
      </c>
      <c r="H18" s="160"/>
      <c r="I18" s="160"/>
      <c r="J18" s="180">
        <f t="shared" si="1"/>
        <v>28</v>
      </c>
      <c r="K18" s="180">
        <f t="shared" ref="K18" si="3">E18*25-J18</f>
        <v>22</v>
      </c>
      <c r="L18" s="166" t="s">
        <v>24</v>
      </c>
      <c r="M18" s="167"/>
      <c r="P18" s="63"/>
      <c r="Q18" s="63"/>
      <c r="R18" s="63"/>
      <c r="S18" s="63"/>
      <c r="T18" s="63"/>
    </row>
    <row r="19" spans="1:20" ht="15.75" thickBot="1" x14ac:dyDescent="0.3">
      <c r="A19" s="40">
        <v>10</v>
      </c>
      <c r="B19" s="75" t="s">
        <v>119</v>
      </c>
      <c r="C19" s="53" t="s">
        <v>111</v>
      </c>
      <c r="D19" s="165"/>
      <c r="E19" s="159"/>
      <c r="F19" s="179"/>
      <c r="G19" s="161"/>
      <c r="H19" s="161"/>
      <c r="I19" s="161"/>
      <c r="J19" s="172">
        <f t="shared" si="1"/>
        <v>0</v>
      </c>
      <c r="K19" s="172"/>
      <c r="L19" s="168"/>
      <c r="M19" s="163"/>
      <c r="P19" s="63"/>
      <c r="Q19" s="63"/>
      <c r="R19" s="63"/>
      <c r="S19" s="63"/>
      <c r="T19" s="63"/>
    </row>
    <row r="20" spans="1:20" x14ac:dyDescent="0.25">
      <c r="A20" s="202" t="s">
        <v>27</v>
      </c>
      <c r="B20" s="141"/>
      <c r="C20" s="141"/>
      <c r="D20" s="51" t="s">
        <v>28</v>
      </c>
      <c r="E20" s="174">
        <f t="shared" ref="E20:K20" si="4">SUM(E9:E19)</f>
        <v>30</v>
      </c>
      <c r="F20" s="46">
        <f t="shared" si="4"/>
        <v>11</v>
      </c>
      <c r="G20" s="46">
        <f t="shared" si="4"/>
        <v>9</v>
      </c>
      <c r="H20" s="46">
        <f t="shared" si="4"/>
        <v>2</v>
      </c>
      <c r="I20" s="46">
        <f t="shared" si="4"/>
        <v>0</v>
      </c>
      <c r="J20" s="183">
        <f t="shared" si="4"/>
        <v>308</v>
      </c>
      <c r="K20" s="185">
        <f t="shared" si="4"/>
        <v>442</v>
      </c>
      <c r="L20" s="46" t="s">
        <v>29</v>
      </c>
      <c r="M20" s="47" t="s">
        <v>24</v>
      </c>
      <c r="P20" s="63"/>
      <c r="Q20" s="63"/>
      <c r="R20" s="63"/>
      <c r="S20" s="63"/>
      <c r="T20" s="63"/>
    </row>
    <row r="21" spans="1:20" ht="15.75" thickBot="1" x14ac:dyDescent="0.3">
      <c r="A21" s="203"/>
      <c r="B21" s="204"/>
      <c r="C21" s="204"/>
      <c r="D21" s="15" t="s">
        <v>30</v>
      </c>
      <c r="E21" s="175"/>
      <c r="F21" s="16">
        <f>COUNT(F9:F19)</f>
        <v>6</v>
      </c>
      <c r="G21" s="16">
        <f>COUNT(G9:G19)</f>
        <v>7</v>
      </c>
      <c r="H21" s="16">
        <f>COUNT(H9:H19)</f>
        <v>1</v>
      </c>
      <c r="I21" s="16">
        <f>COUNT(I9:I19)</f>
        <v>0</v>
      </c>
      <c r="J21" s="184"/>
      <c r="K21" s="186"/>
      <c r="L21" s="17">
        <f>COUNTIF(L1:L20,"=E")</f>
        <v>6</v>
      </c>
      <c r="M21" s="18">
        <f>COUNTIF(L1:L20,"=V")</f>
        <v>2</v>
      </c>
      <c r="P21" s="63"/>
      <c r="Q21" s="63"/>
      <c r="R21" s="63"/>
      <c r="S21" s="63"/>
      <c r="T21" s="63"/>
    </row>
    <row r="22" spans="1:20" ht="15" customHeight="1" thickBot="1" x14ac:dyDescent="0.3">
      <c r="A22" s="205" t="s">
        <v>31</v>
      </c>
      <c r="B22" s="206"/>
      <c r="C22" s="206"/>
      <c r="D22" s="206"/>
      <c r="E22" s="206"/>
      <c r="F22" s="206"/>
      <c r="G22" s="206"/>
      <c r="H22" s="206"/>
      <c r="I22" s="206"/>
      <c r="J22" s="206"/>
      <c r="K22" s="206"/>
      <c r="L22" s="206"/>
      <c r="M22" s="207"/>
      <c r="P22" s="63"/>
      <c r="Q22" s="12"/>
      <c r="R22" s="63"/>
      <c r="S22" s="63"/>
      <c r="T22" s="63"/>
    </row>
    <row r="23" spans="1:20" ht="15" customHeight="1" x14ac:dyDescent="0.25">
      <c r="A23" s="39">
        <v>11</v>
      </c>
      <c r="B23" s="89" t="s">
        <v>120</v>
      </c>
      <c r="C23" s="49" t="s">
        <v>101</v>
      </c>
      <c r="D23" s="54" t="s">
        <v>15</v>
      </c>
      <c r="E23" s="20">
        <v>5</v>
      </c>
      <c r="F23" s="21">
        <v>2</v>
      </c>
      <c r="G23" s="19">
        <v>2</v>
      </c>
      <c r="H23" s="19"/>
      <c r="I23" s="19"/>
      <c r="J23" s="19">
        <f t="shared" si="1"/>
        <v>56</v>
      </c>
      <c r="K23" s="19">
        <f>E23*25-J23</f>
        <v>69</v>
      </c>
      <c r="L23" s="187" t="s">
        <v>23</v>
      </c>
      <c r="M23" s="188"/>
      <c r="P23" s="63"/>
      <c r="Q23" s="12"/>
      <c r="R23" s="64"/>
      <c r="S23" s="64"/>
      <c r="T23" s="64"/>
    </row>
    <row r="24" spans="1:20" ht="15.75" customHeight="1" thickBot="1" x14ac:dyDescent="0.3">
      <c r="A24" s="40">
        <v>12</v>
      </c>
      <c r="B24" s="80" t="s">
        <v>121</v>
      </c>
      <c r="C24" s="53" t="s">
        <v>102</v>
      </c>
      <c r="D24" s="88" t="s">
        <v>15</v>
      </c>
      <c r="E24" s="69">
        <v>3</v>
      </c>
      <c r="F24" s="94"/>
      <c r="G24" s="80"/>
      <c r="H24" s="80"/>
      <c r="I24" s="80">
        <v>4</v>
      </c>
      <c r="J24" s="80">
        <f t="shared" si="1"/>
        <v>56</v>
      </c>
      <c r="K24" s="80">
        <f t="shared" ref="K24" si="5">E24*25-J24</f>
        <v>19</v>
      </c>
      <c r="L24" s="172" t="s">
        <v>24</v>
      </c>
      <c r="M24" s="173"/>
      <c r="P24" s="24"/>
      <c r="Q24" s="12"/>
      <c r="R24" s="23"/>
      <c r="S24" s="23"/>
      <c r="T24" s="23"/>
    </row>
    <row r="25" spans="1:20" ht="15.75" customHeight="1" thickBot="1" x14ac:dyDescent="0.3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P25" s="24"/>
      <c r="Q25" s="12"/>
      <c r="R25" s="23"/>
      <c r="S25" s="23"/>
      <c r="T25" s="23"/>
    </row>
    <row r="26" spans="1:20" ht="15.75" customHeight="1" x14ac:dyDescent="0.25">
      <c r="B26" s="189" t="s">
        <v>32</v>
      </c>
      <c r="C26" s="36" t="s">
        <v>33</v>
      </c>
      <c r="D26" s="192">
        <f>SUM(F9:I14)</f>
        <v>18</v>
      </c>
      <c r="E26" s="193"/>
      <c r="F26" s="193"/>
      <c r="G26" s="193"/>
      <c r="H26" s="193"/>
      <c r="I26" s="193"/>
      <c r="J26" s="193"/>
      <c r="K26" s="193"/>
      <c r="L26" s="193"/>
      <c r="M26" s="194"/>
      <c r="P26" s="24"/>
      <c r="Q26" s="12"/>
      <c r="R26" s="23"/>
      <c r="S26" s="23"/>
      <c r="T26" s="23"/>
    </row>
    <row r="27" spans="1:20" ht="15.75" customHeight="1" x14ac:dyDescent="0.25">
      <c r="B27" s="190"/>
      <c r="C27" s="37" t="s">
        <v>34</v>
      </c>
      <c r="D27" s="195">
        <f>SUM(F16:I19)</f>
        <v>4</v>
      </c>
      <c r="E27" s="196"/>
      <c r="F27" s="196"/>
      <c r="G27" s="196"/>
      <c r="H27" s="196"/>
      <c r="I27" s="196"/>
      <c r="J27" s="196"/>
      <c r="K27" s="196"/>
      <c r="L27" s="196"/>
      <c r="M27" s="197"/>
      <c r="P27" s="24"/>
      <c r="Q27" s="12"/>
      <c r="R27" s="23"/>
      <c r="S27" s="23"/>
      <c r="T27" s="23"/>
    </row>
    <row r="28" spans="1:20" s="28" customFormat="1" ht="15.75" customHeight="1" thickBot="1" x14ac:dyDescent="0.3">
      <c r="A28" s="6"/>
      <c r="B28" s="191"/>
      <c r="C28" s="38" t="s">
        <v>35</v>
      </c>
      <c r="D28" s="175">
        <f>SUM(F23:I24)</f>
        <v>8</v>
      </c>
      <c r="E28" s="186"/>
      <c r="F28" s="186"/>
      <c r="G28" s="186"/>
      <c r="H28" s="186"/>
      <c r="I28" s="186"/>
      <c r="J28" s="186"/>
      <c r="K28" s="186"/>
      <c r="L28" s="186"/>
      <c r="M28" s="198"/>
      <c r="P28" s="32"/>
      <c r="Q28" s="33"/>
      <c r="R28" s="34"/>
      <c r="S28" s="34"/>
      <c r="T28" s="34"/>
    </row>
    <row r="29" spans="1:20" ht="18" customHeight="1" x14ac:dyDescent="0.25">
      <c r="A29" s="25"/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P29" s="13"/>
      <c r="Q29" s="12"/>
      <c r="R29" s="155"/>
      <c r="S29" s="155"/>
      <c r="T29" s="155"/>
    </row>
    <row r="30" spans="1:20" ht="15" customHeight="1" x14ac:dyDescent="0.25">
      <c r="B30" s="4" t="s">
        <v>36</v>
      </c>
      <c r="C30" s="9"/>
      <c r="D30" s="1"/>
      <c r="E30" s="141" t="s">
        <v>37</v>
      </c>
      <c r="F30" s="141"/>
      <c r="G30" s="4"/>
      <c r="H30" s="1"/>
      <c r="I30" s="1"/>
      <c r="J30" s="201" t="s">
        <v>38</v>
      </c>
      <c r="K30" s="201"/>
      <c r="L30" s="201"/>
      <c r="M30" s="201"/>
      <c r="P30" s="13"/>
      <c r="Q30" s="12"/>
      <c r="R30" s="13"/>
      <c r="S30" s="13"/>
      <c r="T30" s="13"/>
    </row>
    <row r="31" spans="1:20" ht="15" customHeight="1" x14ac:dyDescent="0.25">
      <c r="B31" s="139" t="s">
        <v>39</v>
      </c>
      <c r="C31" s="139"/>
      <c r="D31" s="199" t="s">
        <v>95</v>
      </c>
      <c r="E31" s="199"/>
      <c r="F31" s="199"/>
      <c r="G31" s="199"/>
      <c r="H31" s="199"/>
      <c r="I31" s="199"/>
      <c r="J31" s="200" t="s">
        <v>96</v>
      </c>
      <c r="K31" s="200"/>
      <c r="L31" s="200"/>
      <c r="M31" s="200"/>
      <c r="P31" s="11"/>
      <c r="Q31" s="12"/>
      <c r="R31" s="13"/>
      <c r="S31" s="13"/>
      <c r="T31" s="13"/>
    </row>
    <row r="32" spans="1:20" x14ac:dyDescent="0.25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P32" s="11"/>
      <c r="Q32" s="12"/>
      <c r="R32" s="13"/>
      <c r="S32" s="13"/>
      <c r="T32" s="13"/>
    </row>
    <row r="33" spans="2:12" x14ac:dyDescent="0.25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</row>
    <row r="34" spans="2:12" x14ac:dyDescent="0.25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</row>
    <row r="35" spans="2:12" x14ac:dyDescent="0.25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</row>
    <row r="36" spans="2:12" x14ac:dyDescent="0.25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</row>
    <row r="37" spans="2:12" x14ac:dyDescent="0.25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</row>
    <row r="38" spans="2:12" ht="15" customHeight="1" x14ac:dyDescent="0.25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</row>
    <row r="39" spans="2:12" ht="15" customHeight="1" x14ac:dyDescent="0.25">
      <c r="B39" s="1"/>
      <c r="C39" s="1"/>
      <c r="H39" s="4"/>
      <c r="I39" s="4"/>
      <c r="J39" s="1"/>
      <c r="K39" s="1"/>
      <c r="L39" s="1"/>
    </row>
    <row r="40" spans="2:12" x14ac:dyDescent="0.25">
      <c r="B40" s="1"/>
      <c r="C40" s="1"/>
      <c r="H40" s="4"/>
      <c r="I40" s="4"/>
      <c r="J40" s="1"/>
      <c r="K40" s="1"/>
      <c r="L40" s="1"/>
    </row>
    <row r="41" spans="2:12" x14ac:dyDescent="0.25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</row>
    <row r="42" spans="2:12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</row>
    <row r="43" spans="2:12" x14ac:dyDescent="0.25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</row>
    <row r="44" spans="2:12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</row>
    <row r="45" spans="2:12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</row>
    <row r="46" spans="2:12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</row>
    <row r="47" spans="2:12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</row>
    <row r="48" spans="2:12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</row>
    <row r="49" spans="1:13" ht="15" customHeight="1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</row>
    <row r="50" spans="1:13" ht="15" customHeight="1" x14ac:dyDescent="0.25">
      <c r="A50" s="181" t="s">
        <v>99</v>
      </c>
      <c r="B50" s="181"/>
      <c r="C50" s="181"/>
      <c r="D50" s="181"/>
      <c r="E50" s="181"/>
      <c r="F50" s="181"/>
      <c r="G50" s="181"/>
      <c r="H50" s="181"/>
      <c r="I50" s="181"/>
      <c r="J50" s="181"/>
      <c r="K50" s="181"/>
      <c r="L50" s="181"/>
      <c r="M50" s="181"/>
    </row>
    <row r="51" spans="1:13" x14ac:dyDescent="0.25">
      <c r="A51" s="182" t="s">
        <v>40</v>
      </c>
      <c r="B51" s="182"/>
      <c r="C51" s="182"/>
      <c r="D51" s="182"/>
      <c r="E51" s="182"/>
      <c r="F51" s="182"/>
      <c r="G51" s="182"/>
      <c r="H51" s="182"/>
      <c r="I51" s="182"/>
      <c r="J51" s="182"/>
      <c r="K51" s="182"/>
      <c r="L51" s="182"/>
      <c r="M51" s="182"/>
    </row>
    <row r="52" spans="1:13" x14ac:dyDescent="0.25">
      <c r="B52" s="1"/>
      <c r="C52" s="1"/>
      <c r="D52" s="141"/>
      <c r="E52" s="141"/>
      <c r="F52" s="141"/>
      <c r="G52" s="141"/>
      <c r="H52" s="1"/>
      <c r="I52" s="1"/>
      <c r="J52" s="1"/>
      <c r="K52" s="1"/>
      <c r="L52" s="1"/>
    </row>
    <row r="53" spans="1:13" x14ac:dyDescent="0.25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</row>
    <row r="54" spans="1:13" ht="15" customHeight="1" x14ac:dyDescent="0.25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</row>
    <row r="55" spans="1:13" ht="15" customHeight="1" x14ac:dyDescent="0.25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</row>
    <row r="56" spans="1:13" x14ac:dyDescent="0.25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</row>
    <row r="57" spans="1:13" x14ac:dyDescent="0.25">
      <c r="B57" s="1"/>
      <c r="C57" s="1"/>
      <c r="D57" s="4"/>
      <c r="E57" s="4"/>
      <c r="F57" s="4"/>
      <c r="G57" s="4"/>
      <c r="H57" s="1"/>
      <c r="I57" s="1"/>
      <c r="J57" s="1"/>
      <c r="K57" s="1"/>
      <c r="L57" s="1"/>
    </row>
    <row r="58" spans="1:13" x14ac:dyDescent="0.25">
      <c r="B58" s="1"/>
      <c r="C58" s="1"/>
      <c r="D58" s="4"/>
      <c r="E58" s="4"/>
      <c r="F58" s="4"/>
      <c r="G58" s="4"/>
      <c r="H58" s="1"/>
      <c r="I58" s="1"/>
      <c r="J58" s="1"/>
      <c r="K58" s="1"/>
      <c r="L58" s="1"/>
    </row>
    <row r="59" spans="1:13" x14ac:dyDescent="0.25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</row>
    <row r="60" spans="1:13" x14ac:dyDescent="0.25">
      <c r="B60" s="1"/>
      <c r="C60" s="1"/>
      <c r="D60" s="1"/>
      <c r="E60" s="141"/>
      <c r="F60" s="141"/>
      <c r="G60" s="141"/>
      <c r="H60" s="1"/>
      <c r="I60" s="1"/>
      <c r="J60" s="1"/>
      <c r="K60" s="1"/>
      <c r="L60" s="1"/>
    </row>
    <row r="61" spans="1:13" x14ac:dyDescent="0.25">
      <c r="B61" s="1"/>
      <c r="C61" s="1"/>
      <c r="D61" s="1"/>
      <c r="E61" s="141"/>
      <c r="F61" s="141"/>
      <c r="G61" s="141"/>
      <c r="H61" s="1"/>
      <c r="I61" s="1"/>
      <c r="J61" s="1"/>
      <c r="K61" s="1"/>
      <c r="L61" s="1"/>
    </row>
    <row r="62" spans="1:13" x14ac:dyDescent="0.25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</row>
    <row r="63" spans="1:13" x14ac:dyDescent="0.25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</row>
    <row r="64" spans="1:13" x14ac:dyDescent="0.25"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</row>
  </sheetData>
  <protectedRanges>
    <protectedRange sqref="C3:G4 D2 K1:L2 D31 J31 A9:J9 L13:M13 C14:XFD14 A16:XFD19 A23:B23 C10:J10 L9:M10 N9:XFD13 L12:M12 C12:J13 A10:B14" name="Editabil"/>
    <protectedRange sqref="K13 K9:K10 K12" name="Editabil_2"/>
    <protectedRange sqref="B24" name="Editabil_2_1"/>
    <protectedRange sqref="A24" name="Editabil_1_1"/>
    <protectedRange sqref="C11:M11" name="Editabil_1"/>
  </protectedRanges>
  <mergeCells count="65">
    <mergeCell ref="J20:J21"/>
    <mergeCell ref="K20:K21"/>
    <mergeCell ref="E30:F30"/>
    <mergeCell ref="B31:C31"/>
    <mergeCell ref="L23:M23"/>
    <mergeCell ref="B26:B28"/>
    <mergeCell ref="D26:M26"/>
    <mergeCell ref="D27:M27"/>
    <mergeCell ref="D28:M28"/>
    <mergeCell ref="D31:I31"/>
    <mergeCell ref="J31:M31"/>
    <mergeCell ref="L24:M24"/>
    <mergeCell ref="J30:M30"/>
    <mergeCell ref="A20:C21"/>
    <mergeCell ref="A22:M22"/>
    <mergeCell ref="E61:G61"/>
    <mergeCell ref="D52:G52"/>
    <mergeCell ref="E60:G60"/>
    <mergeCell ref="A50:M50"/>
    <mergeCell ref="A51:M51"/>
    <mergeCell ref="L10:M10"/>
    <mergeCell ref="L12:M12"/>
    <mergeCell ref="L11:M11"/>
    <mergeCell ref="F18:F19"/>
    <mergeCell ref="F16:F17"/>
    <mergeCell ref="K18:K19"/>
    <mergeCell ref="L18:M19"/>
    <mergeCell ref="J16:J17"/>
    <mergeCell ref="J18:J19"/>
    <mergeCell ref="H18:H19"/>
    <mergeCell ref="I16:I17"/>
    <mergeCell ref="I18:I19"/>
    <mergeCell ref="K16:K17"/>
    <mergeCell ref="L9:M9"/>
    <mergeCell ref="C3:G3"/>
    <mergeCell ref="K3:L3"/>
    <mergeCell ref="R29:T29"/>
    <mergeCell ref="L13:M13"/>
    <mergeCell ref="E16:E17"/>
    <mergeCell ref="G16:G17"/>
    <mergeCell ref="G18:G19"/>
    <mergeCell ref="D16:D17"/>
    <mergeCell ref="D18:D19"/>
    <mergeCell ref="E18:E19"/>
    <mergeCell ref="L16:M17"/>
    <mergeCell ref="A15:M15"/>
    <mergeCell ref="H16:H17"/>
    <mergeCell ref="L14:M14"/>
    <mergeCell ref="E20:E21"/>
    <mergeCell ref="K1:L1"/>
    <mergeCell ref="B2:C2"/>
    <mergeCell ref="D1:H1"/>
    <mergeCell ref="D2:H2"/>
    <mergeCell ref="A8:M8"/>
    <mergeCell ref="C4:G4"/>
    <mergeCell ref="B6:B7"/>
    <mergeCell ref="C6:C7"/>
    <mergeCell ref="D6:D7"/>
    <mergeCell ref="E6:E7"/>
    <mergeCell ref="F6:I6"/>
    <mergeCell ref="A6:A7"/>
    <mergeCell ref="K2:L2"/>
    <mergeCell ref="K4:L4"/>
    <mergeCell ref="J6:K6"/>
    <mergeCell ref="L6:M7"/>
  </mergeCells>
  <conditionalFormatting sqref="D1:D8 D20:D23 D25:D47 D15:D16 D12:D13">
    <cfRule type="cellIs" dxfId="440" priority="71" stopIfTrue="1" operator="equal">
      <formula>"DI"</formula>
    </cfRule>
    <cfRule type="cellIs" dxfId="439" priority="72" stopIfTrue="1" operator="equal">
      <formula>"DJ"</formula>
    </cfRule>
    <cfRule type="cellIs" dxfId="438" priority="73" stopIfTrue="1" operator="equal">
      <formula>"DM"</formula>
    </cfRule>
    <cfRule type="cellIs" dxfId="437" priority="74" stopIfTrue="1" operator="equal">
      <formula>"D"</formula>
    </cfRule>
    <cfRule type="cellIs" dxfId="436" priority="75" operator="equal">
      <formula>"SI"</formula>
    </cfRule>
    <cfRule type="cellIs" dxfId="435" priority="76" operator="equal">
      <formula>"SJ"</formula>
    </cfRule>
    <cfRule type="cellIs" dxfId="434" priority="77" operator="equal">
      <formula>"SM"</formula>
    </cfRule>
    <cfRule type="cellIs" dxfId="433" priority="78" operator="equal">
      <formula>"S"</formula>
    </cfRule>
    <cfRule type="cellIs" dxfId="432" priority="80" operator="equal">
      <formula>"C"</formula>
    </cfRule>
    <cfRule type="cellIs" dxfId="431" priority="81" operator="equal">
      <formula>"F"</formula>
    </cfRule>
  </conditionalFormatting>
  <conditionalFormatting sqref="D9">
    <cfRule type="cellIs" dxfId="430" priority="61" stopIfTrue="1" operator="equal">
      <formula>"DI"</formula>
    </cfRule>
    <cfRule type="cellIs" dxfId="429" priority="62" stopIfTrue="1" operator="equal">
      <formula>"DJ"</formula>
    </cfRule>
    <cfRule type="cellIs" dxfId="428" priority="63" stopIfTrue="1" operator="equal">
      <formula>"DM"</formula>
    </cfRule>
    <cfRule type="cellIs" dxfId="427" priority="64" stopIfTrue="1" operator="equal">
      <formula>"D"</formula>
    </cfRule>
    <cfRule type="cellIs" dxfId="426" priority="65" operator="equal">
      <formula>"SI"</formula>
    </cfRule>
    <cfRule type="cellIs" dxfId="425" priority="66" operator="equal">
      <formula>"SJ"</formula>
    </cfRule>
    <cfRule type="cellIs" dxfId="424" priority="67" operator="equal">
      <formula>"SM"</formula>
    </cfRule>
    <cfRule type="cellIs" dxfId="423" priority="68" operator="equal">
      <formula>"S"</formula>
    </cfRule>
    <cfRule type="cellIs" dxfId="422" priority="69" operator="equal">
      <formula>"C"</formula>
    </cfRule>
    <cfRule type="cellIs" dxfId="421" priority="70" operator="equal">
      <formula>"F"</formula>
    </cfRule>
  </conditionalFormatting>
  <conditionalFormatting sqref="D10">
    <cfRule type="cellIs" dxfId="420" priority="51" stopIfTrue="1" operator="equal">
      <formula>"DI"</formula>
    </cfRule>
    <cfRule type="cellIs" dxfId="419" priority="52" stopIfTrue="1" operator="equal">
      <formula>"DJ"</formula>
    </cfRule>
    <cfRule type="cellIs" dxfId="418" priority="53" stopIfTrue="1" operator="equal">
      <formula>"DM"</formula>
    </cfRule>
    <cfRule type="cellIs" dxfId="417" priority="54" stopIfTrue="1" operator="equal">
      <formula>"D"</formula>
    </cfRule>
    <cfRule type="cellIs" dxfId="416" priority="55" operator="equal">
      <formula>"SI"</formula>
    </cfRule>
    <cfRule type="cellIs" dxfId="415" priority="56" operator="equal">
      <formula>"SJ"</formula>
    </cfRule>
    <cfRule type="cellIs" dxfId="414" priority="57" operator="equal">
      <formula>"SM"</formula>
    </cfRule>
    <cfRule type="cellIs" dxfId="413" priority="58" operator="equal">
      <formula>"S"</formula>
    </cfRule>
    <cfRule type="cellIs" dxfId="412" priority="59" operator="equal">
      <formula>"C"</formula>
    </cfRule>
    <cfRule type="cellIs" dxfId="411" priority="60" operator="equal">
      <formula>"F"</formula>
    </cfRule>
  </conditionalFormatting>
  <conditionalFormatting sqref="D18">
    <cfRule type="cellIs" dxfId="410" priority="41" stopIfTrue="1" operator="equal">
      <formula>"DI"</formula>
    </cfRule>
    <cfRule type="cellIs" dxfId="409" priority="42" stopIfTrue="1" operator="equal">
      <formula>"DJ"</formula>
    </cfRule>
    <cfRule type="cellIs" dxfId="408" priority="43" stopIfTrue="1" operator="equal">
      <formula>"DM"</formula>
    </cfRule>
    <cfRule type="cellIs" dxfId="407" priority="44" stopIfTrue="1" operator="equal">
      <formula>"D"</formula>
    </cfRule>
    <cfRule type="cellIs" dxfId="406" priority="45" operator="equal">
      <formula>"SI"</formula>
    </cfRule>
    <cfRule type="cellIs" dxfId="405" priority="46" operator="equal">
      <formula>"SJ"</formula>
    </cfRule>
    <cfRule type="cellIs" dxfId="404" priority="47" operator="equal">
      <formula>"SM"</formula>
    </cfRule>
    <cfRule type="cellIs" dxfId="403" priority="48" operator="equal">
      <formula>"S"</formula>
    </cfRule>
    <cfRule type="cellIs" dxfId="402" priority="49" operator="equal">
      <formula>"C"</formula>
    </cfRule>
    <cfRule type="cellIs" dxfId="401" priority="50" operator="equal">
      <formula>"F"</formula>
    </cfRule>
  </conditionalFormatting>
  <conditionalFormatting sqref="D14">
    <cfRule type="cellIs" dxfId="400" priority="21" stopIfTrue="1" operator="equal">
      <formula>"DI"</formula>
    </cfRule>
    <cfRule type="cellIs" dxfId="399" priority="22" stopIfTrue="1" operator="equal">
      <formula>"DJ"</formula>
    </cfRule>
    <cfRule type="cellIs" dxfId="398" priority="23" stopIfTrue="1" operator="equal">
      <formula>"DM"</formula>
    </cfRule>
    <cfRule type="cellIs" dxfId="397" priority="24" stopIfTrue="1" operator="equal">
      <formula>"D"</formula>
    </cfRule>
    <cfRule type="cellIs" dxfId="396" priority="25" operator="equal">
      <formula>"SI"</formula>
    </cfRule>
    <cfRule type="cellIs" dxfId="395" priority="26" operator="equal">
      <formula>"SJ"</formula>
    </cfRule>
    <cfRule type="cellIs" dxfId="394" priority="27" operator="equal">
      <formula>"SM"</formula>
    </cfRule>
    <cfRule type="cellIs" dxfId="393" priority="28" operator="equal">
      <formula>"S"</formula>
    </cfRule>
    <cfRule type="cellIs" dxfId="392" priority="29" operator="equal">
      <formula>"C"</formula>
    </cfRule>
    <cfRule type="cellIs" dxfId="391" priority="30" operator="equal">
      <formula>"F"</formula>
    </cfRule>
  </conditionalFormatting>
  <conditionalFormatting sqref="D24">
    <cfRule type="cellIs" dxfId="390" priority="11" stopIfTrue="1" operator="equal">
      <formula>"DI"</formula>
    </cfRule>
    <cfRule type="cellIs" dxfId="389" priority="12" stopIfTrue="1" operator="equal">
      <formula>"DJ"</formula>
    </cfRule>
    <cfRule type="cellIs" dxfId="388" priority="13" stopIfTrue="1" operator="equal">
      <formula>"DM"</formula>
    </cfRule>
    <cfRule type="cellIs" dxfId="387" priority="14" stopIfTrue="1" operator="equal">
      <formula>"D"</formula>
    </cfRule>
    <cfRule type="cellIs" dxfId="386" priority="15" operator="equal">
      <formula>"SI"</formula>
    </cfRule>
    <cfRule type="cellIs" dxfId="385" priority="16" operator="equal">
      <formula>"SJ"</formula>
    </cfRule>
    <cfRule type="cellIs" dxfId="384" priority="17" operator="equal">
      <formula>"SM"</formula>
    </cfRule>
    <cfRule type="cellIs" dxfId="383" priority="18" operator="equal">
      <formula>"S"</formula>
    </cfRule>
    <cfRule type="cellIs" dxfId="382" priority="19" operator="equal">
      <formula>"C"</formula>
    </cfRule>
    <cfRule type="cellIs" dxfId="381" priority="20" operator="equal">
      <formula>"F"</formula>
    </cfRule>
  </conditionalFormatting>
  <conditionalFormatting sqref="D11">
    <cfRule type="cellIs" dxfId="380" priority="1" operator="equal">
      <formula>"DI"</formula>
    </cfRule>
    <cfRule type="cellIs" dxfId="379" priority="2" operator="equal">
      <formula>"DM"</formula>
    </cfRule>
    <cfRule type="cellIs" dxfId="378" priority="3" operator="equal">
      <formula>"DJ"</formula>
    </cfRule>
    <cfRule type="cellIs" dxfId="377" priority="4" operator="equal">
      <formula>"D"</formula>
    </cfRule>
    <cfRule type="cellIs" dxfId="376" priority="5" operator="equal">
      <formula>"SI"</formula>
    </cfRule>
    <cfRule type="cellIs" dxfId="375" priority="6" operator="equal">
      <formula>"SM"</formula>
    </cfRule>
    <cfRule type="cellIs" dxfId="374" priority="7" operator="equal">
      <formula>"SJ"</formula>
    </cfRule>
    <cfRule type="cellIs" dxfId="373" priority="8" operator="equal">
      <formula>"S"</formula>
    </cfRule>
    <cfRule type="cellIs" dxfId="372" priority="9" operator="equal">
      <formula>"C"</formula>
    </cfRule>
    <cfRule type="cellIs" dxfId="371" priority="10" operator="equal">
      <formula>"F"</formula>
    </cfRule>
  </conditionalFormatting>
  <printOptions horizontalCentered="1" verticalCentered="1"/>
  <pageMargins left="0.15748031496062992" right="0.23622047244094491" top="0.43307086614173229" bottom="0.19685039370078741" header="0.31496062992125984" footer="0.15748031496062992"/>
  <pageSetup paperSize="9" scale="89" fitToWidth="0" orientation="landscape" horizontalDpi="300" verticalDpi="300" r:id="rId1"/>
  <rowBreaks count="1" manualBreakCount="1">
    <brk id="32" max="12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4"/>
  <sheetViews>
    <sheetView topLeftCell="A7" zoomScale="90" zoomScaleNormal="90" zoomScaleSheetLayoutView="70" workbookViewId="0">
      <selection activeCell="B9" sqref="B9"/>
    </sheetView>
  </sheetViews>
  <sheetFormatPr defaultRowHeight="15" x14ac:dyDescent="0.25"/>
  <cols>
    <col min="1" max="1" width="4.7109375" style="6" customWidth="1"/>
    <col min="2" max="2" width="19.42578125" bestFit="1" customWidth="1"/>
    <col min="3" max="3" width="45.7109375" customWidth="1"/>
    <col min="4" max="4" width="10.42578125" customWidth="1"/>
    <col min="5" max="5" width="6" customWidth="1"/>
    <col min="6" max="6" width="7.5703125" customWidth="1"/>
    <col min="7" max="9" width="5.5703125" customWidth="1"/>
    <col min="10" max="10" width="16" customWidth="1"/>
    <col min="12" max="13" width="4.7109375" style="6" customWidth="1"/>
    <col min="20" max="20" width="10.140625" customWidth="1"/>
  </cols>
  <sheetData>
    <row r="1" spans="1:20" ht="57" customHeight="1" x14ac:dyDescent="0.3">
      <c r="B1" s="3"/>
      <c r="C1" s="4"/>
      <c r="D1" s="140" t="s">
        <v>0</v>
      </c>
      <c r="E1" s="140"/>
      <c r="F1" s="140"/>
      <c r="G1" s="140"/>
      <c r="H1" s="140"/>
      <c r="I1" s="2"/>
      <c r="J1" s="5"/>
      <c r="K1" s="138"/>
      <c r="L1" s="138"/>
      <c r="P1" s="62"/>
      <c r="Q1" s="62"/>
      <c r="R1" s="62"/>
      <c r="S1" s="62"/>
      <c r="T1" s="62"/>
    </row>
    <row r="2" spans="1:20" ht="15" customHeight="1" x14ac:dyDescent="0.25">
      <c r="B2" s="139"/>
      <c r="C2" s="139"/>
      <c r="D2" s="141" t="str">
        <f>Sem_I!D2</f>
        <v>2024 - 2027</v>
      </c>
      <c r="E2" s="141"/>
      <c r="F2" s="141"/>
      <c r="G2" s="141"/>
      <c r="H2" s="141"/>
      <c r="J2" s="8" t="str">
        <f>Sem_I!J2</f>
        <v>Anul universitar:</v>
      </c>
      <c r="K2" s="139" t="str">
        <f>Sem_I!K2</f>
        <v>2024 - 2025</v>
      </c>
      <c r="L2" s="139"/>
      <c r="P2" s="63"/>
      <c r="Q2" s="63"/>
      <c r="R2" s="63"/>
      <c r="S2" s="63"/>
      <c r="T2" s="63"/>
    </row>
    <row r="3" spans="1:20" x14ac:dyDescent="0.25">
      <c r="B3" s="7" t="s">
        <v>2</v>
      </c>
      <c r="C3" s="139" t="str">
        <f>Sem_I!C3</f>
        <v>Ştiinţe ale comunicării</v>
      </c>
      <c r="D3" s="139"/>
      <c r="E3" s="139"/>
      <c r="F3" s="139"/>
      <c r="G3" s="139"/>
      <c r="J3" s="8" t="str">
        <f>Sem_I!J3</f>
        <v>Anul de studii:</v>
      </c>
      <c r="K3" s="139" t="str">
        <f>Sem_I!K3</f>
        <v>I</v>
      </c>
      <c r="L3" s="139"/>
      <c r="P3" s="63"/>
      <c r="Q3" s="63"/>
      <c r="R3" s="63"/>
      <c r="S3" s="63"/>
      <c r="T3" s="63"/>
    </row>
    <row r="4" spans="1:20" x14ac:dyDescent="0.25">
      <c r="B4" s="7" t="s">
        <v>5</v>
      </c>
      <c r="C4" s="139" t="str">
        <f>Sem_I!C4</f>
        <v>Jurnalism</v>
      </c>
      <c r="D4" s="139"/>
      <c r="E4" s="139"/>
      <c r="F4" s="139"/>
      <c r="G4" s="139"/>
      <c r="J4" s="8" t="str">
        <f>Sem_I!J4</f>
        <v>Semestrul:</v>
      </c>
      <c r="K4" s="139" t="s">
        <v>41</v>
      </c>
      <c r="L4" s="139"/>
      <c r="P4" s="63"/>
      <c r="Q4" s="63"/>
      <c r="R4" s="63"/>
      <c r="S4" s="63"/>
      <c r="T4" s="63"/>
    </row>
    <row r="5" spans="1:20" s="28" customFormat="1" ht="12" customHeight="1" thickBot="1" x14ac:dyDescent="0.25">
      <c r="A5" s="25"/>
      <c r="B5" s="26"/>
      <c r="C5" s="27"/>
      <c r="D5" s="27"/>
      <c r="E5" s="27"/>
      <c r="F5" s="27"/>
      <c r="G5" s="27"/>
      <c r="J5" s="29"/>
      <c r="K5" s="30"/>
      <c r="L5" s="27"/>
      <c r="M5" s="25"/>
      <c r="P5" s="63"/>
      <c r="Q5" s="63"/>
      <c r="R5" s="63"/>
      <c r="S5" s="63"/>
      <c r="T5" s="63"/>
    </row>
    <row r="6" spans="1:20" s="1" customFormat="1" ht="20.100000000000001" customHeight="1" x14ac:dyDescent="0.25">
      <c r="A6" s="149" t="s">
        <v>7</v>
      </c>
      <c r="B6" s="145" t="s">
        <v>8</v>
      </c>
      <c r="C6" s="145" t="s">
        <v>9</v>
      </c>
      <c r="D6" s="145" t="s">
        <v>10</v>
      </c>
      <c r="E6" s="147" t="s">
        <v>11</v>
      </c>
      <c r="F6" s="145" t="s">
        <v>12</v>
      </c>
      <c r="G6" s="145"/>
      <c r="H6" s="145"/>
      <c r="I6" s="145"/>
      <c r="J6" s="145" t="s">
        <v>13</v>
      </c>
      <c r="K6" s="145"/>
      <c r="L6" s="145" t="s">
        <v>14</v>
      </c>
      <c r="M6" s="151"/>
      <c r="P6" s="63"/>
      <c r="Q6" s="63"/>
      <c r="R6" s="63"/>
      <c r="S6" s="63"/>
      <c r="T6" s="63"/>
    </row>
    <row r="7" spans="1:20" x14ac:dyDescent="0.25">
      <c r="A7" s="232"/>
      <c r="B7" s="227"/>
      <c r="C7" s="227"/>
      <c r="D7" s="227"/>
      <c r="E7" s="233"/>
      <c r="F7" s="35" t="s">
        <v>15</v>
      </c>
      <c r="G7" s="35" t="s">
        <v>16</v>
      </c>
      <c r="H7" s="35" t="s">
        <v>17</v>
      </c>
      <c r="I7" s="35" t="s">
        <v>18</v>
      </c>
      <c r="J7" s="35" t="s">
        <v>19</v>
      </c>
      <c r="K7" s="35" t="s">
        <v>20</v>
      </c>
      <c r="L7" s="227"/>
      <c r="M7" s="228"/>
      <c r="P7" s="63"/>
      <c r="Q7" s="63"/>
      <c r="R7" s="63"/>
      <c r="S7" s="63"/>
      <c r="T7" s="63"/>
    </row>
    <row r="8" spans="1:20" ht="15.75" thickBot="1" x14ac:dyDescent="0.3">
      <c r="A8" s="229" t="s">
        <v>21</v>
      </c>
      <c r="B8" s="230"/>
      <c r="C8" s="230"/>
      <c r="D8" s="230"/>
      <c r="E8" s="230"/>
      <c r="F8" s="230"/>
      <c r="G8" s="230"/>
      <c r="H8" s="230"/>
      <c r="I8" s="230"/>
      <c r="J8" s="230"/>
      <c r="K8" s="230"/>
      <c r="L8" s="230"/>
      <c r="M8" s="231"/>
      <c r="P8" s="63"/>
      <c r="Q8" s="63"/>
      <c r="R8" s="63"/>
      <c r="S8" s="63"/>
      <c r="T8" s="63"/>
    </row>
    <row r="9" spans="1:20" ht="15" customHeight="1" x14ac:dyDescent="0.25">
      <c r="A9" s="41">
        <v>1</v>
      </c>
      <c r="B9" s="79" t="s">
        <v>122</v>
      </c>
      <c r="C9" s="48" t="s">
        <v>64</v>
      </c>
      <c r="D9" s="66" t="s">
        <v>25</v>
      </c>
      <c r="E9" s="55">
        <v>4</v>
      </c>
      <c r="F9" s="111">
        <v>1</v>
      </c>
      <c r="G9" s="112">
        <v>1</v>
      </c>
      <c r="H9" s="112"/>
      <c r="I9" s="112"/>
      <c r="J9" s="112">
        <f>SUM(F9:I9)*14</f>
        <v>28</v>
      </c>
      <c r="K9" s="112">
        <f>E9*25-J9</f>
        <v>72</v>
      </c>
      <c r="L9" s="208" t="s">
        <v>23</v>
      </c>
      <c r="M9" s="209"/>
      <c r="P9" s="63"/>
      <c r="Q9" s="63"/>
      <c r="R9" s="63"/>
      <c r="S9" s="63"/>
      <c r="T9" s="63"/>
    </row>
    <row r="10" spans="1:20" x14ac:dyDescent="0.25">
      <c r="A10" s="39">
        <v>2</v>
      </c>
      <c r="B10" s="77" t="s">
        <v>125</v>
      </c>
      <c r="C10" s="49" t="s">
        <v>65</v>
      </c>
      <c r="D10" s="67" t="s">
        <v>25</v>
      </c>
      <c r="E10" s="55">
        <v>6</v>
      </c>
      <c r="F10" s="104">
        <v>2</v>
      </c>
      <c r="G10" s="105"/>
      <c r="H10" s="105">
        <v>2</v>
      </c>
      <c r="I10" s="105">
        <v>1</v>
      </c>
      <c r="J10" s="105">
        <f>SUM(F10:I10)*14</f>
        <v>70</v>
      </c>
      <c r="K10" s="105">
        <f>E10*25-J10</f>
        <v>80</v>
      </c>
      <c r="L10" s="240" t="s">
        <v>23</v>
      </c>
      <c r="M10" s="157"/>
      <c r="P10" s="63"/>
      <c r="Q10" s="63"/>
      <c r="R10" s="63"/>
      <c r="S10" s="63"/>
      <c r="T10" s="63"/>
    </row>
    <row r="11" spans="1:20" x14ac:dyDescent="0.25">
      <c r="A11" s="39">
        <v>3</v>
      </c>
      <c r="B11" s="77" t="s">
        <v>126</v>
      </c>
      <c r="C11" s="49" t="s">
        <v>66</v>
      </c>
      <c r="D11" s="67" t="s">
        <v>25</v>
      </c>
      <c r="E11" s="55">
        <v>5</v>
      </c>
      <c r="F11" s="104">
        <v>2</v>
      </c>
      <c r="G11" s="105">
        <v>2</v>
      </c>
      <c r="H11" s="105"/>
      <c r="I11" s="105"/>
      <c r="J11" s="105">
        <f>SUM(F11:I11)*14</f>
        <v>56</v>
      </c>
      <c r="K11" s="105">
        <f>E11*25-J11</f>
        <v>69</v>
      </c>
      <c r="L11" s="240" t="s">
        <v>23</v>
      </c>
      <c r="M11" s="157"/>
      <c r="P11" s="63"/>
      <c r="Q11" s="63"/>
      <c r="R11" s="63"/>
      <c r="S11" s="63"/>
      <c r="T11" s="63"/>
    </row>
    <row r="12" spans="1:20" x14ac:dyDescent="0.25">
      <c r="A12" s="39">
        <v>4</v>
      </c>
      <c r="B12" s="77" t="s">
        <v>127</v>
      </c>
      <c r="C12" s="49" t="s">
        <v>57</v>
      </c>
      <c r="D12" s="68" t="s">
        <v>16</v>
      </c>
      <c r="E12" s="55">
        <v>5</v>
      </c>
      <c r="F12" s="104">
        <v>2</v>
      </c>
      <c r="G12" s="105"/>
      <c r="H12" s="105">
        <v>2</v>
      </c>
      <c r="I12" s="105"/>
      <c r="J12" s="106">
        <f t="shared" ref="J12" si="0">SUM(F12:I12)*14</f>
        <v>56</v>
      </c>
      <c r="K12" s="105">
        <f t="shared" ref="K12" si="1">E12*25-J12</f>
        <v>69</v>
      </c>
      <c r="L12" s="240" t="s">
        <v>23</v>
      </c>
      <c r="M12" s="157"/>
      <c r="P12" s="63"/>
      <c r="Q12" s="63"/>
      <c r="R12" s="63"/>
      <c r="S12" s="63"/>
      <c r="T12" s="63"/>
    </row>
    <row r="13" spans="1:20" ht="15.75" thickBot="1" x14ac:dyDescent="0.3">
      <c r="A13" s="40">
        <v>5</v>
      </c>
      <c r="B13" s="80" t="s">
        <v>128</v>
      </c>
      <c r="C13" s="50" t="s">
        <v>123</v>
      </c>
      <c r="D13" s="71" t="s">
        <v>15</v>
      </c>
      <c r="E13" s="60">
        <v>1</v>
      </c>
      <c r="F13" s="107"/>
      <c r="G13" s="108">
        <v>1</v>
      </c>
      <c r="H13" s="108"/>
      <c r="I13" s="108"/>
      <c r="J13" s="108">
        <f t="shared" ref="J13" si="2">SUM(F13:I13)*14</f>
        <v>14</v>
      </c>
      <c r="K13" s="108">
        <f t="shared" ref="K13" si="3">E13*25-J13</f>
        <v>11</v>
      </c>
      <c r="L13" s="234" t="s">
        <v>24</v>
      </c>
      <c r="M13" s="235"/>
      <c r="P13" s="63"/>
      <c r="Q13" s="63"/>
      <c r="R13" s="63"/>
      <c r="S13" s="63"/>
      <c r="T13" s="63"/>
    </row>
    <row r="14" spans="1:20" ht="14.45" customHeight="1" thickBot="1" x14ac:dyDescent="0.3">
      <c r="A14" s="236" t="s">
        <v>26</v>
      </c>
      <c r="B14" s="237"/>
      <c r="C14" s="237"/>
      <c r="D14" s="237"/>
      <c r="E14" s="238"/>
      <c r="F14" s="237"/>
      <c r="G14" s="237"/>
      <c r="H14" s="237"/>
      <c r="I14" s="237"/>
      <c r="J14" s="237"/>
      <c r="K14" s="237"/>
      <c r="L14" s="237"/>
      <c r="M14" s="239"/>
      <c r="P14" s="63"/>
      <c r="Q14" s="63"/>
      <c r="R14" s="63"/>
      <c r="S14" s="63"/>
      <c r="T14" s="63"/>
    </row>
    <row r="15" spans="1:20" ht="15" customHeight="1" x14ac:dyDescent="0.25">
      <c r="A15" s="41">
        <v>6</v>
      </c>
      <c r="B15" s="79" t="s">
        <v>132</v>
      </c>
      <c r="C15" s="52" t="s">
        <v>141</v>
      </c>
      <c r="D15" s="219" t="s">
        <v>16</v>
      </c>
      <c r="E15" s="225">
        <v>3</v>
      </c>
      <c r="F15" s="223"/>
      <c r="G15" s="180"/>
      <c r="H15" s="180"/>
      <c r="I15" s="180">
        <v>2</v>
      </c>
      <c r="J15" s="180">
        <f t="shared" ref="J15:J20" si="4">SUM(F15:I15)*14</f>
        <v>28</v>
      </c>
      <c r="K15" s="180">
        <f t="shared" ref="K15:K20" si="5">E15*25-J15</f>
        <v>47</v>
      </c>
      <c r="L15" s="180" t="s">
        <v>24</v>
      </c>
      <c r="M15" s="209"/>
      <c r="P15" s="63"/>
      <c r="Q15" s="63"/>
      <c r="R15" s="63"/>
      <c r="S15" s="63"/>
      <c r="T15" s="63"/>
    </row>
    <row r="16" spans="1:20" ht="15" customHeight="1" thickBot="1" x14ac:dyDescent="0.3">
      <c r="A16" s="61">
        <v>7</v>
      </c>
      <c r="B16" s="93" t="s">
        <v>133</v>
      </c>
      <c r="C16" s="100" t="s">
        <v>142</v>
      </c>
      <c r="D16" s="220"/>
      <c r="E16" s="226"/>
      <c r="F16" s="224"/>
      <c r="G16" s="172"/>
      <c r="H16" s="172"/>
      <c r="I16" s="172"/>
      <c r="J16" s="172">
        <f t="shared" si="4"/>
        <v>0</v>
      </c>
      <c r="K16" s="172">
        <f t="shared" si="5"/>
        <v>0</v>
      </c>
      <c r="L16" s="172"/>
      <c r="M16" s="173"/>
      <c r="P16" s="63"/>
      <c r="Q16" s="63"/>
      <c r="R16" s="63"/>
      <c r="S16" s="63"/>
      <c r="T16" s="63"/>
    </row>
    <row r="17" spans="1:20" ht="15" customHeight="1" x14ac:dyDescent="0.25">
      <c r="A17" s="41">
        <v>8</v>
      </c>
      <c r="B17" s="79" t="s">
        <v>134</v>
      </c>
      <c r="C17" s="52" t="s">
        <v>67</v>
      </c>
      <c r="D17" s="221" t="s">
        <v>15</v>
      </c>
      <c r="E17" s="225">
        <v>4</v>
      </c>
      <c r="F17" s="223">
        <v>2</v>
      </c>
      <c r="G17" s="180"/>
      <c r="H17" s="180"/>
      <c r="I17" s="180"/>
      <c r="J17" s="180">
        <f t="shared" si="4"/>
        <v>28</v>
      </c>
      <c r="K17" s="180">
        <f t="shared" si="5"/>
        <v>72</v>
      </c>
      <c r="L17" s="180" t="s">
        <v>23</v>
      </c>
      <c r="M17" s="209"/>
      <c r="P17" s="63"/>
      <c r="Q17" s="63"/>
      <c r="R17" s="63"/>
      <c r="S17" s="63"/>
      <c r="T17" s="63"/>
    </row>
    <row r="18" spans="1:20" ht="15" customHeight="1" thickBot="1" x14ac:dyDescent="0.3">
      <c r="A18" s="61">
        <v>9</v>
      </c>
      <c r="B18" s="93" t="s">
        <v>135</v>
      </c>
      <c r="C18" s="100" t="s">
        <v>68</v>
      </c>
      <c r="D18" s="222"/>
      <c r="E18" s="226"/>
      <c r="F18" s="224"/>
      <c r="G18" s="172"/>
      <c r="H18" s="172"/>
      <c r="I18" s="172"/>
      <c r="J18" s="172">
        <f t="shared" si="4"/>
        <v>0</v>
      </c>
      <c r="K18" s="172">
        <f t="shared" si="5"/>
        <v>0</v>
      </c>
      <c r="L18" s="172"/>
      <c r="M18" s="173"/>
      <c r="P18" s="63"/>
      <c r="Q18" s="63"/>
      <c r="R18" s="63"/>
      <c r="S18" s="63"/>
      <c r="T18" s="63"/>
    </row>
    <row r="19" spans="1:20" ht="15" customHeight="1" x14ac:dyDescent="0.25">
      <c r="A19" s="41">
        <v>10</v>
      </c>
      <c r="B19" s="79" t="s">
        <v>129</v>
      </c>
      <c r="C19" s="52" t="s">
        <v>124</v>
      </c>
      <c r="D19" s="221" t="s">
        <v>15</v>
      </c>
      <c r="E19" s="225">
        <v>2</v>
      </c>
      <c r="F19" s="223"/>
      <c r="G19" s="180">
        <v>2</v>
      </c>
      <c r="H19" s="180"/>
      <c r="I19" s="180"/>
      <c r="J19" s="180">
        <f t="shared" si="4"/>
        <v>28</v>
      </c>
      <c r="K19" s="180">
        <f t="shared" si="5"/>
        <v>22</v>
      </c>
      <c r="L19" s="180" t="s">
        <v>24</v>
      </c>
      <c r="M19" s="209"/>
      <c r="P19" s="63"/>
      <c r="Q19" s="63"/>
      <c r="R19" s="63"/>
      <c r="S19" s="63"/>
      <c r="T19" s="63"/>
    </row>
    <row r="20" spans="1:20" ht="15.75" thickBot="1" x14ac:dyDescent="0.3">
      <c r="A20" s="40">
        <v>11</v>
      </c>
      <c r="B20" s="80" t="s">
        <v>130</v>
      </c>
      <c r="C20" s="53" t="s">
        <v>131</v>
      </c>
      <c r="D20" s="222"/>
      <c r="E20" s="226"/>
      <c r="F20" s="224"/>
      <c r="G20" s="172"/>
      <c r="H20" s="172"/>
      <c r="I20" s="172"/>
      <c r="J20" s="172">
        <f t="shared" si="4"/>
        <v>0</v>
      </c>
      <c r="K20" s="172">
        <f t="shared" si="5"/>
        <v>0</v>
      </c>
      <c r="L20" s="172"/>
      <c r="M20" s="173"/>
      <c r="P20" s="63"/>
      <c r="Q20" s="63"/>
      <c r="R20" s="63"/>
      <c r="S20" s="63"/>
      <c r="T20" s="63"/>
    </row>
    <row r="21" spans="1:20" x14ac:dyDescent="0.25">
      <c r="A21" s="202" t="s">
        <v>27</v>
      </c>
      <c r="B21" s="141"/>
      <c r="C21" s="141"/>
      <c r="D21" s="14" t="s">
        <v>28</v>
      </c>
      <c r="E21" s="174">
        <f t="shared" ref="E21:K21" si="6">SUM(E9:E20)</f>
        <v>30</v>
      </c>
      <c r="F21" s="46">
        <f t="shared" si="6"/>
        <v>9</v>
      </c>
      <c r="G21" s="46">
        <f t="shared" si="6"/>
        <v>6</v>
      </c>
      <c r="H21" s="46">
        <f t="shared" si="6"/>
        <v>4</v>
      </c>
      <c r="I21" s="46">
        <f t="shared" si="6"/>
        <v>3</v>
      </c>
      <c r="J21" s="185">
        <f t="shared" si="6"/>
        <v>308</v>
      </c>
      <c r="K21" s="185">
        <f t="shared" si="6"/>
        <v>442</v>
      </c>
      <c r="L21" s="46" t="s">
        <v>29</v>
      </c>
      <c r="M21" s="47" t="s">
        <v>24</v>
      </c>
      <c r="P21" s="63"/>
      <c r="Q21" s="63"/>
      <c r="R21" s="63"/>
      <c r="S21" s="63"/>
      <c r="T21" s="63"/>
    </row>
    <row r="22" spans="1:20" ht="15.75" thickBot="1" x14ac:dyDescent="0.3">
      <c r="A22" s="203"/>
      <c r="B22" s="204"/>
      <c r="C22" s="204"/>
      <c r="D22" s="15" t="s">
        <v>30</v>
      </c>
      <c r="E22" s="175"/>
      <c r="F22" s="16">
        <f>COUNT(F9:F20)</f>
        <v>5</v>
      </c>
      <c r="G22" s="16">
        <f>COUNT(G9:G20)</f>
        <v>4</v>
      </c>
      <c r="H22" s="16">
        <f>COUNT(H9:H20)</f>
        <v>2</v>
      </c>
      <c r="I22" s="16">
        <f>COUNT(I9:I20)</f>
        <v>2</v>
      </c>
      <c r="J22" s="186"/>
      <c r="K22" s="186"/>
      <c r="L22" s="17">
        <f>COUNTIF(L1:L21,"=E")</f>
        <v>5</v>
      </c>
      <c r="M22" s="18">
        <f>COUNTIF(L1:L21,"=V")</f>
        <v>3</v>
      </c>
      <c r="P22" s="63"/>
      <c r="Q22" s="63"/>
      <c r="R22" s="63"/>
      <c r="S22" s="63"/>
      <c r="T22" s="63"/>
    </row>
    <row r="23" spans="1:20" ht="15" customHeight="1" thickBot="1" x14ac:dyDescent="0.3">
      <c r="A23" s="210" t="s">
        <v>31</v>
      </c>
      <c r="B23" s="211"/>
      <c r="C23" s="211"/>
      <c r="D23" s="211"/>
      <c r="E23" s="211"/>
      <c r="F23" s="211"/>
      <c r="G23" s="211"/>
      <c r="H23" s="211"/>
      <c r="I23" s="211"/>
      <c r="J23" s="211"/>
      <c r="K23" s="211"/>
      <c r="L23" s="211"/>
      <c r="M23" s="212"/>
      <c r="P23" s="63"/>
      <c r="Q23" s="12"/>
      <c r="R23" s="63"/>
      <c r="S23" s="63"/>
      <c r="T23" s="63"/>
    </row>
    <row r="24" spans="1:20" ht="45" x14ac:dyDescent="0.25">
      <c r="A24" s="42">
        <v>12</v>
      </c>
      <c r="B24" s="79" t="s">
        <v>136</v>
      </c>
      <c r="C24" s="52" t="s">
        <v>42</v>
      </c>
      <c r="D24" s="78" t="s">
        <v>15</v>
      </c>
      <c r="E24" s="55">
        <v>5</v>
      </c>
      <c r="F24" s="56">
        <v>2</v>
      </c>
      <c r="G24" s="19">
        <v>2</v>
      </c>
      <c r="H24" s="19"/>
      <c r="I24" s="19"/>
      <c r="J24" s="19">
        <f t="shared" ref="J24:J25" si="7">SUM(F24:I24)*14</f>
        <v>56</v>
      </c>
      <c r="K24" s="19">
        <f t="shared" ref="K24:K25" si="8">E24*25-J24</f>
        <v>69</v>
      </c>
      <c r="L24" s="156" t="s">
        <v>23</v>
      </c>
      <c r="M24" s="157"/>
      <c r="P24" s="63"/>
      <c r="Q24" s="12"/>
      <c r="R24" s="63"/>
      <c r="S24" s="63"/>
      <c r="T24" s="63"/>
    </row>
    <row r="25" spans="1:20" ht="15.75" customHeight="1" thickBot="1" x14ac:dyDescent="0.3">
      <c r="A25" s="40">
        <v>13</v>
      </c>
      <c r="B25" s="80" t="s">
        <v>137</v>
      </c>
      <c r="C25" s="53" t="s">
        <v>103</v>
      </c>
      <c r="D25" s="101" t="s">
        <v>15</v>
      </c>
      <c r="E25" s="69">
        <v>3</v>
      </c>
      <c r="F25" s="94"/>
      <c r="G25" s="80"/>
      <c r="H25" s="80"/>
      <c r="I25" s="80">
        <v>4</v>
      </c>
      <c r="J25" s="80">
        <f t="shared" si="7"/>
        <v>56</v>
      </c>
      <c r="K25" s="80">
        <f t="shared" si="8"/>
        <v>19</v>
      </c>
      <c r="L25" s="172" t="s">
        <v>24</v>
      </c>
      <c r="M25" s="173"/>
      <c r="P25" s="24"/>
      <c r="Q25" s="12"/>
      <c r="R25" s="23"/>
      <c r="S25" s="23"/>
      <c r="T25" s="23"/>
    </row>
    <row r="26" spans="1:20" ht="15.75" customHeight="1" thickBot="1" x14ac:dyDescent="0.3"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P26" s="24"/>
      <c r="Q26" s="12"/>
      <c r="R26" s="23"/>
      <c r="S26" s="23"/>
      <c r="T26" s="23"/>
    </row>
    <row r="27" spans="1:20" ht="15.75" customHeight="1" x14ac:dyDescent="0.25">
      <c r="B27" s="189" t="s">
        <v>32</v>
      </c>
      <c r="C27" s="36" t="str">
        <f>Sem_I!C26</f>
        <v>Discipline Obligatorii:</v>
      </c>
      <c r="D27" s="189">
        <f>SUM(F9:I13)</f>
        <v>16</v>
      </c>
      <c r="E27" s="213"/>
      <c r="F27" s="213"/>
      <c r="G27" s="213"/>
      <c r="H27" s="213"/>
      <c r="I27" s="213"/>
      <c r="J27" s="213"/>
      <c r="K27" s="213"/>
      <c r="L27" s="213"/>
      <c r="M27" s="214"/>
      <c r="P27" s="24"/>
      <c r="Q27" s="12"/>
      <c r="R27" s="23"/>
      <c r="S27" s="23"/>
      <c r="T27" s="23"/>
    </row>
    <row r="28" spans="1:20" ht="15.75" customHeight="1" x14ac:dyDescent="0.25">
      <c r="B28" s="190"/>
      <c r="C28" s="37" t="str">
        <f>Sem_I!C27</f>
        <v>Discipline Opționale:</v>
      </c>
      <c r="D28" s="190">
        <f>SUM(F15:I20)</f>
        <v>6</v>
      </c>
      <c r="E28" s="215"/>
      <c r="F28" s="215"/>
      <c r="G28" s="215"/>
      <c r="H28" s="215"/>
      <c r="I28" s="215"/>
      <c r="J28" s="215"/>
      <c r="K28" s="215"/>
      <c r="L28" s="215"/>
      <c r="M28" s="216"/>
      <c r="P28" s="24"/>
      <c r="Q28" s="12"/>
      <c r="R28" s="23"/>
      <c r="S28" s="23"/>
      <c r="T28" s="23"/>
    </row>
    <row r="29" spans="1:20" s="28" customFormat="1" ht="15.75" customHeight="1" thickBot="1" x14ac:dyDescent="0.3">
      <c r="A29" s="6"/>
      <c r="B29" s="191"/>
      <c r="C29" s="38" t="str">
        <f>Sem_I!C28</f>
        <v>Discipline Facultative:</v>
      </c>
      <c r="D29" s="191">
        <f>SUM(F24:I25)</f>
        <v>8</v>
      </c>
      <c r="E29" s="217"/>
      <c r="F29" s="217"/>
      <c r="G29" s="217"/>
      <c r="H29" s="217"/>
      <c r="I29" s="217"/>
      <c r="J29" s="217"/>
      <c r="K29" s="217"/>
      <c r="L29" s="217"/>
      <c r="M29" s="218"/>
      <c r="P29" s="32"/>
      <c r="Q29" s="33"/>
      <c r="R29" s="34"/>
      <c r="S29" s="34"/>
      <c r="T29" s="34"/>
    </row>
    <row r="30" spans="1:20" ht="18" customHeight="1" x14ac:dyDescent="0.25">
      <c r="A30" s="25"/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P30" s="13"/>
      <c r="Q30" s="12"/>
      <c r="R30" s="155"/>
      <c r="S30" s="155"/>
      <c r="T30" s="155"/>
    </row>
    <row r="31" spans="1:20" ht="15" customHeight="1" x14ac:dyDescent="0.25">
      <c r="B31" s="4" t="s">
        <v>36</v>
      </c>
      <c r="C31" s="9"/>
      <c r="D31" s="1"/>
      <c r="E31" s="141" t="s">
        <v>37</v>
      </c>
      <c r="F31" s="141"/>
      <c r="G31" s="4"/>
      <c r="H31" s="1"/>
      <c r="I31" s="1"/>
      <c r="J31" s="201" t="s">
        <v>38</v>
      </c>
      <c r="K31" s="201"/>
      <c r="L31" s="201"/>
      <c r="M31" s="201"/>
      <c r="P31" s="13"/>
      <c r="Q31" s="12"/>
      <c r="R31" s="13"/>
      <c r="S31" s="13"/>
      <c r="T31" s="13"/>
    </row>
    <row r="32" spans="1:20" ht="15" customHeight="1" x14ac:dyDescent="0.25">
      <c r="B32" s="139" t="str">
        <f>Sem_I!B31</f>
        <v>Mihnea-Cosmin COSTOIU</v>
      </c>
      <c r="C32" s="139"/>
      <c r="D32" s="199" t="str">
        <f>Sem_I!D31</f>
        <v>Marius Claudiu LANGA</v>
      </c>
      <c r="E32" s="199"/>
      <c r="F32" s="199"/>
      <c r="G32" s="199"/>
      <c r="H32" s="199"/>
      <c r="I32" s="199"/>
      <c r="J32" s="200" t="str">
        <f>Sem_I!J31</f>
        <v>Manuela Mihaela CIUCUREL</v>
      </c>
      <c r="K32" s="200"/>
      <c r="L32" s="200"/>
      <c r="M32" s="200"/>
      <c r="P32" s="11"/>
      <c r="Q32" s="12"/>
      <c r="R32" s="13"/>
      <c r="S32" s="13"/>
      <c r="T32" s="13"/>
    </row>
    <row r="33" spans="2:20" x14ac:dyDescent="0.25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P33" s="11"/>
      <c r="Q33" s="12"/>
      <c r="R33" s="13"/>
      <c r="S33" s="13"/>
      <c r="T33" s="13"/>
    </row>
    <row r="34" spans="2:20" x14ac:dyDescent="0.25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</row>
    <row r="35" spans="2:20" x14ac:dyDescent="0.25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</row>
    <row r="36" spans="2:20" x14ac:dyDescent="0.25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</row>
    <row r="37" spans="2:20" x14ac:dyDescent="0.25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</row>
    <row r="38" spans="2:20" x14ac:dyDescent="0.25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</row>
    <row r="39" spans="2:20" ht="15" customHeight="1" x14ac:dyDescent="0.25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2:20" ht="15" customHeight="1" x14ac:dyDescent="0.25">
      <c r="B40" s="1"/>
      <c r="C40" s="1"/>
      <c r="H40" s="4"/>
      <c r="I40" s="4"/>
      <c r="J40" s="1"/>
      <c r="K40" s="1"/>
      <c r="L40" s="1"/>
    </row>
    <row r="41" spans="2:20" x14ac:dyDescent="0.25">
      <c r="B41" s="1"/>
      <c r="C41" s="1"/>
      <c r="H41" s="4"/>
      <c r="I41" s="4"/>
      <c r="J41" s="1"/>
      <c r="K41" s="1"/>
      <c r="L41" s="1"/>
    </row>
    <row r="42" spans="2:20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</row>
    <row r="43" spans="2:20" x14ac:dyDescent="0.25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</row>
    <row r="44" spans="2:20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</row>
    <row r="45" spans="2:20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</row>
    <row r="46" spans="2:20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</row>
    <row r="47" spans="2:20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</row>
    <row r="48" spans="2:20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</row>
    <row r="49" spans="1:13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</row>
    <row r="50" spans="1:13" ht="15" customHeight="1" x14ac:dyDescent="0.25">
      <c r="A50" s="181" t="s">
        <v>99</v>
      </c>
      <c r="B50" s="181"/>
      <c r="C50" s="181"/>
      <c r="D50" s="181"/>
      <c r="E50" s="181"/>
      <c r="F50" s="181"/>
      <c r="G50" s="181"/>
      <c r="H50" s="181"/>
      <c r="I50" s="181"/>
      <c r="J50" s="181"/>
      <c r="K50" s="181"/>
      <c r="L50" s="181"/>
      <c r="M50" s="181"/>
    </row>
    <row r="51" spans="1:13" x14ac:dyDescent="0.25">
      <c r="A51" s="182" t="s">
        <v>40</v>
      </c>
      <c r="B51" s="182"/>
      <c r="C51" s="182"/>
      <c r="D51" s="182"/>
      <c r="E51" s="182"/>
      <c r="F51" s="182"/>
      <c r="G51" s="182"/>
      <c r="H51" s="182"/>
      <c r="I51" s="182"/>
      <c r="J51" s="182"/>
      <c r="K51" s="182"/>
      <c r="L51" s="182"/>
      <c r="M51" s="182"/>
    </row>
    <row r="52" spans="1:13" x14ac:dyDescent="0.25">
      <c r="B52" s="1"/>
      <c r="C52" s="1"/>
      <c r="D52" s="141"/>
      <c r="E52" s="141"/>
      <c r="F52" s="141"/>
      <c r="G52" s="141"/>
      <c r="H52" s="1"/>
      <c r="I52" s="1"/>
      <c r="J52" s="1"/>
      <c r="K52" s="1"/>
      <c r="L52" s="1"/>
    </row>
    <row r="53" spans="1:13" x14ac:dyDescent="0.25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</row>
    <row r="54" spans="1:13" x14ac:dyDescent="0.25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</row>
    <row r="55" spans="1:13" x14ac:dyDescent="0.25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</row>
    <row r="56" spans="1:13" x14ac:dyDescent="0.25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</row>
    <row r="57" spans="1:13" x14ac:dyDescent="0.25">
      <c r="B57" s="1"/>
      <c r="C57" s="1"/>
      <c r="D57" s="4"/>
      <c r="E57" s="4"/>
      <c r="F57" s="4"/>
      <c r="G57" s="4"/>
      <c r="H57" s="1"/>
      <c r="I57" s="1"/>
      <c r="J57" s="1"/>
      <c r="K57" s="1"/>
      <c r="L57" s="1"/>
    </row>
    <row r="58" spans="1:13" x14ac:dyDescent="0.25">
      <c r="B58" s="1"/>
      <c r="C58" s="1"/>
      <c r="D58" s="4"/>
      <c r="E58" s="4"/>
      <c r="F58" s="4"/>
      <c r="G58" s="4"/>
      <c r="H58" s="1"/>
      <c r="I58" s="1"/>
      <c r="J58" s="1"/>
      <c r="K58" s="1"/>
      <c r="L58" s="1"/>
    </row>
    <row r="59" spans="1:13" x14ac:dyDescent="0.25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</row>
    <row r="60" spans="1:13" x14ac:dyDescent="0.25">
      <c r="B60" s="1"/>
      <c r="C60" s="1"/>
      <c r="D60" s="1"/>
      <c r="E60" s="141"/>
      <c r="F60" s="141"/>
      <c r="G60" s="141"/>
      <c r="H60" s="1"/>
      <c r="I60" s="1"/>
      <c r="J60" s="1"/>
      <c r="K60" s="1"/>
      <c r="L60" s="1"/>
    </row>
    <row r="61" spans="1:13" x14ac:dyDescent="0.25">
      <c r="B61" s="1"/>
      <c r="C61" s="1"/>
      <c r="D61" s="1"/>
      <c r="E61" s="141"/>
      <c r="F61" s="141"/>
      <c r="G61" s="141"/>
      <c r="H61" s="1"/>
      <c r="I61" s="1"/>
      <c r="J61" s="1"/>
      <c r="K61" s="1"/>
      <c r="L61" s="1"/>
    </row>
    <row r="62" spans="1:13" x14ac:dyDescent="0.25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</row>
    <row r="63" spans="1:13" x14ac:dyDescent="0.25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</row>
    <row r="64" spans="1:13" x14ac:dyDescent="0.25"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</row>
  </sheetData>
  <protectedRanges>
    <protectedRange sqref="A15:A20 A24 C15:XFD20 N9:XFD13 C13:M13 C9:M11 A9:A13" name="Editabil"/>
    <protectedRange sqref="B15:B20 B24:B25 B9:B13" name="Editabil_2_1"/>
    <protectedRange sqref="A25" name="Editabil_1_1"/>
    <protectedRange sqref="L12:M12 C12:J12" name="Editabil_3"/>
    <protectedRange sqref="K12" name="Editabil_2_2"/>
  </protectedRanges>
  <mergeCells count="73">
    <mergeCell ref="I15:I16"/>
    <mergeCell ref="L13:M13"/>
    <mergeCell ref="A14:M14"/>
    <mergeCell ref="E15:E16"/>
    <mergeCell ref="D1:H1"/>
    <mergeCell ref="D2:H2"/>
    <mergeCell ref="F6:I6"/>
    <mergeCell ref="B2:C2"/>
    <mergeCell ref="K2:L2"/>
    <mergeCell ref="C3:G3"/>
    <mergeCell ref="K3:L3"/>
    <mergeCell ref="C4:G4"/>
    <mergeCell ref="K4:L4"/>
    <mergeCell ref="L12:M12"/>
    <mergeCell ref="L11:M11"/>
    <mergeCell ref="L10:M10"/>
    <mergeCell ref="I19:I20"/>
    <mergeCell ref="J19:J20"/>
    <mergeCell ref="K1:L1"/>
    <mergeCell ref="J6:K6"/>
    <mergeCell ref="L6:M7"/>
    <mergeCell ref="A8:M8"/>
    <mergeCell ref="A6:A7"/>
    <mergeCell ref="B6:B7"/>
    <mergeCell ref="C6:C7"/>
    <mergeCell ref="K15:K16"/>
    <mergeCell ref="L15:M16"/>
    <mergeCell ref="F15:F16"/>
    <mergeCell ref="G15:G16"/>
    <mergeCell ref="H15:H16"/>
    <mergeCell ref="D6:D7"/>
    <mergeCell ref="E6:E7"/>
    <mergeCell ref="L17:M18"/>
    <mergeCell ref="L19:M20"/>
    <mergeCell ref="D15:D16"/>
    <mergeCell ref="D17:D18"/>
    <mergeCell ref="D19:D20"/>
    <mergeCell ref="F19:F20"/>
    <mergeCell ref="G19:G20"/>
    <mergeCell ref="F17:F18"/>
    <mergeCell ref="G17:G18"/>
    <mergeCell ref="E17:E18"/>
    <mergeCell ref="E19:E20"/>
    <mergeCell ref="H19:H20"/>
    <mergeCell ref="J15:J16"/>
    <mergeCell ref="H17:H18"/>
    <mergeCell ref="I17:I18"/>
    <mergeCell ref="J17:J18"/>
    <mergeCell ref="D29:M29"/>
    <mergeCell ref="L24:M24"/>
    <mergeCell ref="L25:M25"/>
    <mergeCell ref="R30:T30"/>
    <mergeCell ref="B32:C32"/>
    <mergeCell ref="D32:I32"/>
    <mergeCell ref="J32:M32"/>
    <mergeCell ref="E31:F31"/>
    <mergeCell ref="J31:M31"/>
    <mergeCell ref="L9:M9"/>
    <mergeCell ref="E61:G61"/>
    <mergeCell ref="D52:G52"/>
    <mergeCell ref="A50:M50"/>
    <mergeCell ref="A51:M51"/>
    <mergeCell ref="A21:C22"/>
    <mergeCell ref="E21:E22"/>
    <mergeCell ref="J21:J22"/>
    <mergeCell ref="K21:K22"/>
    <mergeCell ref="E60:G60"/>
    <mergeCell ref="A23:M23"/>
    <mergeCell ref="K19:K20"/>
    <mergeCell ref="K17:K18"/>
    <mergeCell ref="B27:B29"/>
    <mergeCell ref="D27:M27"/>
    <mergeCell ref="D28:M28"/>
  </mergeCells>
  <conditionalFormatting sqref="D26:D48 D14 D21:D24 D1:D10">
    <cfRule type="cellIs" dxfId="370" priority="91" operator="equal">
      <formula>"DI"</formula>
    </cfRule>
    <cfRule type="cellIs" dxfId="369" priority="92" operator="equal">
      <formula>"DM"</formula>
    </cfRule>
    <cfRule type="cellIs" dxfId="368" priority="93" operator="equal">
      <formula>"DJ"</formula>
    </cfRule>
    <cfRule type="cellIs" dxfId="367" priority="94" operator="equal">
      <formula>"D"</formula>
    </cfRule>
    <cfRule type="cellIs" dxfId="366" priority="95" operator="equal">
      <formula>"SI"</formula>
    </cfRule>
    <cfRule type="cellIs" dxfId="365" priority="96" operator="equal">
      <formula>"SM"</formula>
    </cfRule>
    <cfRule type="cellIs" dxfId="364" priority="97" operator="equal">
      <formula>"SJ"</formula>
    </cfRule>
    <cfRule type="cellIs" dxfId="363" priority="98" operator="equal">
      <formula>"S"</formula>
    </cfRule>
    <cfRule type="cellIs" dxfId="362" priority="107" operator="equal">
      <formula>"C"</formula>
    </cfRule>
    <cfRule type="cellIs" dxfId="361" priority="108" operator="equal">
      <formula>"F"</formula>
    </cfRule>
  </conditionalFormatting>
  <conditionalFormatting sqref="D19">
    <cfRule type="cellIs" dxfId="360" priority="71" operator="equal">
      <formula>"DI"</formula>
    </cfRule>
    <cfRule type="cellIs" dxfId="359" priority="72" operator="equal">
      <formula>"DM"</formula>
    </cfRule>
    <cfRule type="cellIs" dxfId="358" priority="73" operator="equal">
      <formula>"DJ"</formula>
    </cfRule>
    <cfRule type="cellIs" dxfId="357" priority="74" operator="equal">
      <formula>"D"</formula>
    </cfRule>
    <cfRule type="cellIs" dxfId="356" priority="75" operator="equal">
      <formula>"SI"</formula>
    </cfRule>
    <cfRule type="cellIs" dxfId="355" priority="76" operator="equal">
      <formula>"SM"</formula>
    </cfRule>
    <cfRule type="cellIs" dxfId="354" priority="77" operator="equal">
      <formula>"SJ"</formula>
    </cfRule>
    <cfRule type="cellIs" dxfId="353" priority="78" operator="equal">
      <formula>"S"</formula>
    </cfRule>
    <cfRule type="cellIs" dxfId="352" priority="79" operator="equal">
      <formula>"C"</formula>
    </cfRule>
    <cfRule type="cellIs" dxfId="351" priority="80" operator="equal">
      <formula>"F"</formula>
    </cfRule>
  </conditionalFormatting>
  <conditionalFormatting sqref="D15:D16">
    <cfRule type="cellIs" dxfId="350" priority="61" operator="equal">
      <formula>"DI"</formula>
    </cfRule>
    <cfRule type="cellIs" dxfId="349" priority="62" operator="equal">
      <formula>"DM"</formula>
    </cfRule>
    <cfRule type="cellIs" dxfId="348" priority="63" operator="equal">
      <formula>"DJ"</formula>
    </cfRule>
    <cfRule type="cellIs" dxfId="347" priority="64" operator="equal">
      <formula>"D"</formula>
    </cfRule>
    <cfRule type="cellIs" dxfId="346" priority="65" operator="equal">
      <formula>"SI"</formula>
    </cfRule>
    <cfRule type="cellIs" dxfId="345" priority="66" operator="equal">
      <formula>"SM"</formula>
    </cfRule>
    <cfRule type="cellIs" dxfId="344" priority="67" operator="equal">
      <formula>"SJ"</formula>
    </cfRule>
    <cfRule type="cellIs" dxfId="343" priority="68" operator="equal">
      <formula>"S"</formula>
    </cfRule>
    <cfRule type="cellIs" dxfId="342" priority="69" operator="equal">
      <formula>"C"</formula>
    </cfRule>
    <cfRule type="cellIs" dxfId="341" priority="70" operator="equal">
      <formula>"F"</formula>
    </cfRule>
  </conditionalFormatting>
  <conditionalFormatting sqref="D17">
    <cfRule type="cellIs" dxfId="340" priority="51" operator="equal">
      <formula>"DI"</formula>
    </cfRule>
    <cfRule type="cellIs" dxfId="339" priority="52" operator="equal">
      <formula>"DM"</formula>
    </cfRule>
    <cfRule type="cellIs" dxfId="338" priority="53" operator="equal">
      <formula>"DJ"</formula>
    </cfRule>
    <cfRule type="cellIs" dxfId="337" priority="54" operator="equal">
      <formula>"D"</formula>
    </cfRule>
    <cfRule type="cellIs" dxfId="336" priority="55" operator="equal">
      <formula>"SI"</formula>
    </cfRule>
    <cfRule type="cellIs" dxfId="335" priority="56" operator="equal">
      <formula>"SM"</formula>
    </cfRule>
    <cfRule type="cellIs" dxfId="334" priority="57" operator="equal">
      <formula>"SJ"</formula>
    </cfRule>
    <cfRule type="cellIs" dxfId="333" priority="58" operator="equal">
      <formula>"S"</formula>
    </cfRule>
    <cfRule type="cellIs" dxfId="332" priority="59" operator="equal">
      <formula>"C"</formula>
    </cfRule>
    <cfRule type="cellIs" dxfId="331" priority="60" operator="equal">
      <formula>"F"</formula>
    </cfRule>
  </conditionalFormatting>
  <conditionalFormatting sqref="D25">
    <cfRule type="cellIs" dxfId="330" priority="41" stopIfTrue="1" operator="equal">
      <formula>"DI"</formula>
    </cfRule>
    <cfRule type="cellIs" dxfId="329" priority="42" stopIfTrue="1" operator="equal">
      <formula>"DJ"</formula>
    </cfRule>
    <cfRule type="cellIs" dxfId="328" priority="43" stopIfTrue="1" operator="equal">
      <formula>"DM"</formula>
    </cfRule>
    <cfRule type="cellIs" dxfId="327" priority="44" stopIfTrue="1" operator="equal">
      <formula>"D"</formula>
    </cfRule>
    <cfRule type="cellIs" dxfId="326" priority="45" operator="equal">
      <formula>"SI"</formula>
    </cfRule>
    <cfRule type="cellIs" dxfId="325" priority="46" operator="equal">
      <formula>"SJ"</formula>
    </cfRule>
    <cfRule type="cellIs" dxfId="324" priority="47" operator="equal">
      <formula>"SM"</formula>
    </cfRule>
    <cfRule type="cellIs" dxfId="323" priority="48" operator="equal">
      <formula>"S"</formula>
    </cfRule>
    <cfRule type="cellIs" dxfId="322" priority="49" operator="equal">
      <formula>"C"</formula>
    </cfRule>
    <cfRule type="cellIs" dxfId="321" priority="50" operator="equal">
      <formula>"F"</formula>
    </cfRule>
  </conditionalFormatting>
  <conditionalFormatting sqref="D11">
    <cfRule type="cellIs" dxfId="320" priority="31" operator="equal">
      <formula>"DI"</formula>
    </cfRule>
    <cfRule type="cellIs" dxfId="319" priority="32" operator="equal">
      <formula>"DM"</formula>
    </cfRule>
    <cfRule type="cellIs" dxfId="318" priority="33" operator="equal">
      <formula>"DJ"</formula>
    </cfRule>
    <cfRule type="cellIs" dxfId="317" priority="34" operator="equal">
      <formula>"D"</formula>
    </cfRule>
    <cfRule type="cellIs" dxfId="316" priority="35" operator="equal">
      <formula>"SI"</formula>
    </cfRule>
    <cfRule type="cellIs" dxfId="315" priority="36" operator="equal">
      <formula>"SM"</formula>
    </cfRule>
    <cfRule type="cellIs" dxfId="314" priority="37" operator="equal">
      <formula>"SJ"</formula>
    </cfRule>
    <cfRule type="cellIs" dxfId="313" priority="38" operator="equal">
      <formula>"S"</formula>
    </cfRule>
    <cfRule type="cellIs" dxfId="312" priority="39" operator="equal">
      <formula>"C"</formula>
    </cfRule>
    <cfRule type="cellIs" dxfId="311" priority="40" operator="equal">
      <formula>"F"</formula>
    </cfRule>
  </conditionalFormatting>
  <conditionalFormatting sqref="D13">
    <cfRule type="cellIs" dxfId="310" priority="21" operator="equal">
      <formula>"DI"</formula>
    </cfRule>
    <cfRule type="cellIs" dxfId="309" priority="22" operator="equal">
      <formula>"DM"</formula>
    </cfRule>
    <cfRule type="cellIs" dxfId="308" priority="23" operator="equal">
      <formula>"DJ"</formula>
    </cfRule>
    <cfRule type="cellIs" dxfId="307" priority="24" operator="equal">
      <formula>"D"</formula>
    </cfRule>
    <cfRule type="cellIs" dxfId="306" priority="25" operator="equal">
      <formula>"SI"</formula>
    </cfRule>
    <cfRule type="cellIs" dxfId="305" priority="26" operator="equal">
      <formula>"SM"</formula>
    </cfRule>
    <cfRule type="cellIs" dxfId="304" priority="27" operator="equal">
      <formula>"SJ"</formula>
    </cfRule>
    <cfRule type="cellIs" dxfId="303" priority="28" operator="equal">
      <formula>"S"</formula>
    </cfRule>
    <cfRule type="cellIs" dxfId="302" priority="29" operator="equal">
      <formula>"C"</formula>
    </cfRule>
    <cfRule type="cellIs" dxfId="301" priority="30" operator="equal">
      <formula>"F"</formula>
    </cfRule>
  </conditionalFormatting>
  <conditionalFormatting sqref="D12">
    <cfRule type="cellIs" dxfId="300" priority="1" stopIfTrue="1" operator="equal">
      <formula>"DI"</formula>
    </cfRule>
    <cfRule type="cellIs" dxfId="299" priority="2" stopIfTrue="1" operator="equal">
      <formula>"DJ"</formula>
    </cfRule>
    <cfRule type="cellIs" dxfId="298" priority="3" stopIfTrue="1" operator="equal">
      <formula>"DM"</formula>
    </cfRule>
    <cfRule type="cellIs" dxfId="297" priority="4" stopIfTrue="1" operator="equal">
      <formula>"D"</formula>
    </cfRule>
    <cfRule type="cellIs" dxfId="296" priority="5" operator="equal">
      <formula>"SI"</formula>
    </cfRule>
    <cfRule type="cellIs" dxfId="295" priority="6" operator="equal">
      <formula>"SJ"</formula>
    </cfRule>
    <cfRule type="cellIs" dxfId="294" priority="7" operator="equal">
      <formula>"SM"</formula>
    </cfRule>
    <cfRule type="cellIs" dxfId="293" priority="8" operator="equal">
      <formula>"S"</formula>
    </cfRule>
    <cfRule type="cellIs" dxfId="292" priority="9" operator="equal">
      <formula>"C"</formula>
    </cfRule>
    <cfRule type="cellIs" dxfId="291" priority="10" operator="equal">
      <formula>"F"</formula>
    </cfRule>
  </conditionalFormatting>
  <printOptions horizontalCentered="1" verticalCentered="1"/>
  <pageMargins left="0.15748031496062992" right="0.23622047244094491" top="0.43307086614173229" bottom="0.19685039370078741" header="0.31496062992125984" footer="0.15748031496062992"/>
  <pageSetup paperSize="9" scale="97" fitToWidth="0" orientation="landscape" r:id="rId1"/>
  <rowBreaks count="1" manualBreakCount="1">
    <brk id="33" max="12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3"/>
  <sheetViews>
    <sheetView topLeftCell="A4" zoomScale="90" zoomScaleNormal="90" zoomScaleSheetLayoutView="70" workbookViewId="0">
      <selection activeCell="B9" sqref="B9"/>
    </sheetView>
  </sheetViews>
  <sheetFormatPr defaultRowHeight="15" x14ac:dyDescent="0.25"/>
  <cols>
    <col min="1" max="1" width="4.7109375" style="6" customWidth="1"/>
    <col min="2" max="2" width="19.42578125" bestFit="1" customWidth="1"/>
    <col min="3" max="3" width="45.7109375" customWidth="1"/>
    <col min="4" max="4" width="10.42578125" customWidth="1"/>
    <col min="5" max="5" width="6" customWidth="1"/>
    <col min="6" max="6" width="7.5703125" customWidth="1"/>
    <col min="7" max="9" width="5.5703125" customWidth="1"/>
    <col min="10" max="10" width="16" customWidth="1"/>
    <col min="12" max="13" width="4.7109375" style="6" customWidth="1"/>
    <col min="20" max="20" width="10.140625" customWidth="1"/>
  </cols>
  <sheetData>
    <row r="1" spans="1:20" ht="57" customHeight="1" x14ac:dyDescent="0.3">
      <c r="B1" s="3"/>
      <c r="C1" s="4"/>
      <c r="D1" s="140" t="s">
        <v>0</v>
      </c>
      <c r="E1" s="140"/>
      <c r="F1" s="140"/>
      <c r="G1" s="140"/>
      <c r="H1" s="140"/>
      <c r="I1" s="2"/>
      <c r="J1" s="5"/>
      <c r="K1" s="138"/>
      <c r="L1" s="138"/>
      <c r="P1" s="65"/>
      <c r="Q1" s="65"/>
      <c r="R1" s="65"/>
      <c r="S1" s="65"/>
      <c r="T1" s="65"/>
    </row>
    <row r="2" spans="1:20" ht="15" customHeight="1" x14ac:dyDescent="0.25">
      <c r="B2" s="139"/>
      <c r="C2" s="139"/>
      <c r="D2" s="141" t="str">
        <f>Sem_I!D2</f>
        <v>2024 - 2027</v>
      </c>
      <c r="E2" s="141"/>
      <c r="F2" s="141"/>
      <c r="G2" s="141"/>
      <c r="H2" s="141"/>
      <c r="J2" s="8" t="str">
        <f>Sem_I!J2</f>
        <v>Anul universitar:</v>
      </c>
      <c r="K2" s="245" t="s">
        <v>49</v>
      </c>
      <c r="L2" s="245"/>
      <c r="P2" s="13"/>
      <c r="Q2" s="13"/>
      <c r="R2" s="13"/>
      <c r="S2" s="13"/>
      <c r="T2" s="13"/>
    </row>
    <row r="3" spans="1:20" x14ac:dyDescent="0.25">
      <c r="B3" s="7" t="s">
        <v>2</v>
      </c>
      <c r="C3" s="139" t="str">
        <f>Sem_I!C3</f>
        <v>Ştiinţe ale comunicării</v>
      </c>
      <c r="D3" s="139"/>
      <c r="E3" s="139"/>
      <c r="F3" s="139"/>
      <c r="G3" s="139"/>
      <c r="J3" s="8" t="str">
        <f>Sem_I!J3</f>
        <v>Anul de studii:</v>
      </c>
      <c r="K3" s="139" t="s">
        <v>41</v>
      </c>
      <c r="L3" s="139"/>
      <c r="P3" s="13"/>
      <c r="Q3" s="13"/>
      <c r="R3" s="13"/>
      <c r="S3" s="13"/>
      <c r="T3" s="13"/>
    </row>
    <row r="4" spans="1:20" x14ac:dyDescent="0.25">
      <c r="B4" s="7" t="s">
        <v>5</v>
      </c>
      <c r="C4" s="139" t="str">
        <f>Sem_I!C4</f>
        <v>Jurnalism</v>
      </c>
      <c r="D4" s="139"/>
      <c r="E4" s="139"/>
      <c r="F4" s="139"/>
      <c r="G4" s="139"/>
      <c r="J4" s="8" t="str">
        <f>Sem_I!J4</f>
        <v>Semestrul:</v>
      </c>
      <c r="K4" s="139" t="s">
        <v>4</v>
      </c>
      <c r="L4" s="139"/>
      <c r="P4" s="13"/>
      <c r="Q4" s="13"/>
      <c r="R4" s="13"/>
      <c r="S4" s="13"/>
      <c r="T4" s="13"/>
    </row>
    <row r="5" spans="1:20" s="28" customFormat="1" ht="12" customHeight="1" thickBot="1" x14ac:dyDescent="0.25">
      <c r="A5" s="25"/>
      <c r="B5" s="26"/>
      <c r="C5" s="27"/>
      <c r="D5" s="27"/>
      <c r="E5" s="27"/>
      <c r="F5" s="27"/>
      <c r="G5" s="27"/>
      <c r="J5" s="29"/>
      <c r="K5" s="30"/>
      <c r="L5" s="27"/>
      <c r="M5" s="25"/>
      <c r="P5" s="13"/>
      <c r="Q5" s="13"/>
      <c r="R5" s="13"/>
      <c r="S5" s="13"/>
      <c r="T5" s="13"/>
    </row>
    <row r="6" spans="1:20" s="1" customFormat="1" ht="20.100000000000001" customHeight="1" x14ac:dyDescent="0.25">
      <c r="A6" s="149" t="s">
        <v>7</v>
      </c>
      <c r="B6" s="145" t="s">
        <v>8</v>
      </c>
      <c r="C6" s="145" t="s">
        <v>9</v>
      </c>
      <c r="D6" s="145" t="s">
        <v>10</v>
      </c>
      <c r="E6" s="147" t="s">
        <v>11</v>
      </c>
      <c r="F6" s="145" t="s">
        <v>12</v>
      </c>
      <c r="G6" s="145"/>
      <c r="H6" s="145"/>
      <c r="I6" s="145"/>
      <c r="J6" s="145" t="s">
        <v>13</v>
      </c>
      <c r="K6" s="145"/>
      <c r="L6" s="145" t="s">
        <v>14</v>
      </c>
      <c r="M6" s="151"/>
      <c r="P6" s="13"/>
      <c r="Q6" s="13"/>
      <c r="R6" s="13"/>
      <c r="S6" s="13"/>
      <c r="T6" s="13"/>
    </row>
    <row r="7" spans="1:20" x14ac:dyDescent="0.25">
      <c r="A7" s="232"/>
      <c r="B7" s="227"/>
      <c r="C7" s="227"/>
      <c r="D7" s="227"/>
      <c r="E7" s="233"/>
      <c r="F7" s="35" t="s">
        <v>15</v>
      </c>
      <c r="G7" s="35" t="s">
        <v>16</v>
      </c>
      <c r="H7" s="35" t="s">
        <v>17</v>
      </c>
      <c r="I7" s="35" t="s">
        <v>18</v>
      </c>
      <c r="J7" s="35" t="s">
        <v>19</v>
      </c>
      <c r="K7" s="35" t="s">
        <v>20</v>
      </c>
      <c r="L7" s="227"/>
      <c r="M7" s="228"/>
      <c r="P7" s="13"/>
      <c r="Q7" s="13"/>
      <c r="R7" s="13"/>
      <c r="S7" s="13"/>
      <c r="T7" s="13"/>
    </row>
    <row r="8" spans="1:20" ht="15.75" thickBot="1" x14ac:dyDescent="0.3">
      <c r="A8" s="229" t="s">
        <v>21</v>
      </c>
      <c r="B8" s="230"/>
      <c r="C8" s="230"/>
      <c r="D8" s="230"/>
      <c r="E8" s="230"/>
      <c r="F8" s="230"/>
      <c r="G8" s="230"/>
      <c r="H8" s="230"/>
      <c r="I8" s="230"/>
      <c r="J8" s="230"/>
      <c r="K8" s="230"/>
      <c r="L8" s="230"/>
      <c r="M8" s="231"/>
      <c r="P8" s="13"/>
      <c r="Q8" s="13"/>
      <c r="R8" s="13"/>
      <c r="S8" s="13"/>
      <c r="T8" s="13"/>
    </row>
    <row r="9" spans="1:20" ht="15" customHeight="1" x14ac:dyDescent="0.25">
      <c r="A9" s="41">
        <v>1</v>
      </c>
      <c r="B9" s="79" t="s">
        <v>138</v>
      </c>
      <c r="C9" s="48" t="s">
        <v>70</v>
      </c>
      <c r="D9" s="83" t="s">
        <v>25</v>
      </c>
      <c r="E9" s="87">
        <v>5</v>
      </c>
      <c r="F9" s="85">
        <v>2</v>
      </c>
      <c r="G9" s="79">
        <v>2</v>
      </c>
      <c r="H9" s="79"/>
      <c r="I9" s="79"/>
      <c r="J9" s="79">
        <f>SUM(F9:I9)*14</f>
        <v>56</v>
      </c>
      <c r="K9" s="79">
        <f>E9*25-J9</f>
        <v>69</v>
      </c>
      <c r="L9" s="180" t="s">
        <v>23</v>
      </c>
      <c r="M9" s="209"/>
      <c r="P9" s="13"/>
      <c r="Q9" s="13"/>
      <c r="R9" s="13"/>
      <c r="S9" s="13"/>
      <c r="T9" s="13"/>
    </row>
    <row r="10" spans="1:20" ht="15" customHeight="1" x14ac:dyDescent="0.25">
      <c r="A10" s="39">
        <v>2</v>
      </c>
      <c r="B10" s="77" t="s">
        <v>145</v>
      </c>
      <c r="C10" s="49" t="s">
        <v>76</v>
      </c>
      <c r="D10" s="73" t="s">
        <v>16</v>
      </c>
      <c r="E10" s="54">
        <v>5</v>
      </c>
      <c r="F10" s="56">
        <v>2</v>
      </c>
      <c r="G10" s="77"/>
      <c r="H10" s="77">
        <v>2</v>
      </c>
      <c r="I10" s="77"/>
      <c r="J10" s="77">
        <f>SUM(F10:I10)*14</f>
        <v>56</v>
      </c>
      <c r="K10" s="77">
        <f>E10*25-J10</f>
        <v>69</v>
      </c>
      <c r="L10" s="156" t="s">
        <v>23</v>
      </c>
      <c r="M10" s="157"/>
      <c r="P10" s="13"/>
      <c r="Q10" s="13"/>
      <c r="R10" s="13"/>
      <c r="S10" s="13"/>
      <c r="T10" s="13"/>
    </row>
    <row r="11" spans="1:20" ht="15" customHeight="1" x14ac:dyDescent="0.25">
      <c r="A11" s="39">
        <v>3</v>
      </c>
      <c r="B11" s="127" t="s">
        <v>146</v>
      </c>
      <c r="C11" s="49" t="s">
        <v>71</v>
      </c>
      <c r="D11" s="73" t="s">
        <v>16</v>
      </c>
      <c r="E11" s="54">
        <v>5</v>
      </c>
      <c r="F11" s="56">
        <v>2</v>
      </c>
      <c r="G11" s="77"/>
      <c r="H11" s="77">
        <v>2</v>
      </c>
      <c r="I11" s="77"/>
      <c r="J11" s="77">
        <f t="shared" ref="J11:J19" si="0">SUM(F11:I11)*14</f>
        <v>56</v>
      </c>
      <c r="K11" s="77">
        <f t="shared" ref="K11:K19" si="1">E11*25-J11</f>
        <v>69</v>
      </c>
      <c r="L11" s="156" t="s">
        <v>23</v>
      </c>
      <c r="M11" s="157"/>
      <c r="P11" s="13"/>
      <c r="Q11" s="13"/>
      <c r="R11" s="13"/>
      <c r="S11" s="13"/>
      <c r="T11" s="13"/>
    </row>
    <row r="12" spans="1:20" x14ac:dyDescent="0.25">
      <c r="A12" s="39">
        <v>4</v>
      </c>
      <c r="B12" s="77" t="s">
        <v>147</v>
      </c>
      <c r="C12" s="49" t="s">
        <v>72</v>
      </c>
      <c r="D12" s="73" t="s">
        <v>16</v>
      </c>
      <c r="E12" s="54">
        <v>4</v>
      </c>
      <c r="F12" s="56">
        <v>2</v>
      </c>
      <c r="G12" s="77"/>
      <c r="H12" s="77">
        <v>1</v>
      </c>
      <c r="I12" s="77"/>
      <c r="J12" s="77">
        <f t="shared" si="0"/>
        <v>42</v>
      </c>
      <c r="K12" s="77">
        <f t="shared" si="1"/>
        <v>58</v>
      </c>
      <c r="L12" s="156" t="s">
        <v>23</v>
      </c>
      <c r="M12" s="157"/>
      <c r="P12" s="13"/>
      <c r="Q12" s="13"/>
      <c r="R12" s="13"/>
      <c r="S12" s="13"/>
      <c r="T12" s="13"/>
    </row>
    <row r="13" spans="1:20" x14ac:dyDescent="0.25">
      <c r="A13" s="39">
        <v>5</v>
      </c>
      <c r="B13" s="77" t="s">
        <v>148</v>
      </c>
      <c r="C13" s="49" t="s">
        <v>73</v>
      </c>
      <c r="D13" s="73" t="s">
        <v>16</v>
      </c>
      <c r="E13" s="54">
        <v>5</v>
      </c>
      <c r="F13" s="56">
        <v>2</v>
      </c>
      <c r="G13" s="77"/>
      <c r="H13" s="77">
        <v>1</v>
      </c>
      <c r="I13" s="77"/>
      <c r="J13" s="77">
        <f t="shared" ref="J13:J14" si="2">SUM(F13:I13)*14</f>
        <v>42</v>
      </c>
      <c r="K13" s="77">
        <f t="shared" ref="K13:K14" si="3">E13*25-J13</f>
        <v>83</v>
      </c>
      <c r="L13" s="156" t="s">
        <v>23</v>
      </c>
      <c r="M13" s="157"/>
      <c r="P13" s="13"/>
      <c r="Q13" s="13"/>
      <c r="R13" s="13"/>
      <c r="S13" s="13"/>
      <c r="T13" s="13"/>
    </row>
    <row r="14" spans="1:20" ht="15.75" thickBot="1" x14ac:dyDescent="0.3">
      <c r="A14" s="40">
        <v>6</v>
      </c>
      <c r="B14" s="80" t="s">
        <v>149</v>
      </c>
      <c r="C14" s="50" t="s">
        <v>139</v>
      </c>
      <c r="D14" s="88" t="s">
        <v>15</v>
      </c>
      <c r="E14" s="88">
        <v>1</v>
      </c>
      <c r="F14" s="86"/>
      <c r="G14" s="80">
        <v>1</v>
      </c>
      <c r="H14" s="80"/>
      <c r="I14" s="80"/>
      <c r="J14" s="80">
        <f t="shared" si="2"/>
        <v>14</v>
      </c>
      <c r="K14" s="80">
        <f t="shared" si="3"/>
        <v>11</v>
      </c>
      <c r="L14" s="172" t="s">
        <v>24</v>
      </c>
      <c r="M14" s="173"/>
      <c r="P14" s="13"/>
      <c r="Q14" s="13"/>
      <c r="R14" s="13"/>
      <c r="S14" s="13"/>
      <c r="T14" s="13"/>
    </row>
    <row r="15" spans="1:20" ht="14.45" customHeight="1" thickBot="1" x14ac:dyDescent="0.3">
      <c r="A15" s="169" t="s">
        <v>26</v>
      </c>
      <c r="B15" s="170"/>
      <c r="C15" s="170"/>
      <c r="D15" s="244"/>
      <c r="E15" s="170"/>
      <c r="F15" s="170"/>
      <c r="G15" s="170"/>
      <c r="H15" s="170"/>
      <c r="I15" s="170"/>
      <c r="J15" s="170"/>
      <c r="K15" s="170"/>
      <c r="L15" s="170"/>
      <c r="M15" s="171"/>
      <c r="P15" s="13"/>
      <c r="Q15" s="13"/>
      <c r="R15" s="13"/>
      <c r="S15" s="13"/>
      <c r="T15" s="13"/>
    </row>
    <row r="16" spans="1:20" ht="15" customHeight="1" x14ac:dyDescent="0.25">
      <c r="A16" s="41">
        <v>7</v>
      </c>
      <c r="B16" s="79" t="s">
        <v>150</v>
      </c>
      <c r="C16" s="109" t="s">
        <v>143</v>
      </c>
      <c r="D16" s="219" t="s">
        <v>16</v>
      </c>
      <c r="E16" s="225">
        <v>3</v>
      </c>
      <c r="F16" s="223"/>
      <c r="G16" s="180"/>
      <c r="H16" s="180"/>
      <c r="I16" s="180">
        <v>2</v>
      </c>
      <c r="J16" s="180">
        <f t="shared" si="0"/>
        <v>28</v>
      </c>
      <c r="K16" s="180">
        <f t="shared" si="1"/>
        <v>47</v>
      </c>
      <c r="L16" s="180" t="s">
        <v>24</v>
      </c>
      <c r="M16" s="209"/>
      <c r="P16" s="13"/>
      <c r="Q16" s="13"/>
      <c r="R16" s="13"/>
      <c r="S16" s="13"/>
      <c r="T16" s="13"/>
    </row>
    <row r="17" spans="1:20" ht="15" customHeight="1" thickBot="1" x14ac:dyDescent="0.3">
      <c r="A17" s="61">
        <v>8</v>
      </c>
      <c r="B17" s="93" t="s">
        <v>151</v>
      </c>
      <c r="C17" s="100" t="s">
        <v>144</v>
      </c>
      <c r="D17" s="220"/>
      <c r="E17" s="226"/>
      <c r="F17" s="224"/>
      <c r="G17" s="172"/>
      <c r="H17" s="172"/>
      <c r="I17" s="172"/>
      <c r="J17" s="172">
        <f t="shared" si="0"/>
        <v>0</v>
      </c>
      <c r="K17" s="172">
        <f t="shared" si="1"/>
        <v>0</v>
      </c>
      <c r="L17" s="172"/>
      <c r="M17" s="173"/>
      <c r="P17" s="13"/>
      <c r="Q17" s="13"/>
      <c r="R17" s="13"/>
      <c r="S17" s="13"/>
      <c r="T17" s="13"/>
    </row>
    <row r="18" spans="1:20" ht="15" customHeight="1" x14ac:dyDescent="0.25">
      <c r="A18" s="41">
        <v>9</v>
      </c>
      <c r="B18" s="79" t="s">
        <v>152</v>
      </c>
      <c r="C18" s="52" t="s">
        <v>140</v>
      </c>
      <c r="D18" s="221" t="s">
        <v>15</v>
      </c>
      <c r="E18" s="225">
        <v>2</v>
      </c>
      <c r="F18" s="223"/>
      <c r="G18" s="180">
        <v>2</v>
      </c>
      <c r="H18" s="180"/>
      <c r="I18" s="180"/>
      <c r="J18" s="180">
        <f t="shared" si="0"/>
        <v>28</v>
      </c>
      <c r="K18" s="180">
        <f t="shared" si="1"/>
        <v>22</v>
      </c>
      <c r="L18" s="180" t="s">
        <v>24</v>
      </c>
      <c r="M18" s="209"/>
      <c r="P18" s="13"/>
      <c r="Q18" s="13"/>
      <c r="R18" s="13"/>
      <c r="S18" s="13"/>
      <c r="T18" s="13"/>
    </row>
    <row r="19" spans="1:20" ht="15" customHeight="1" thickBot="1" x14ac:dyDescent="0.3">
      <c r="A19" s="40">
        <v>10</v>
      </c>
      <c r="B19" s="80" t="s">
        <v>153</v>
      </c>
      <c r="C19" s="53" t="s">
        <v>154</v>
      </c>
      <c r="D19" s="222"/>
      <c r="E19" s="226"/>
      <c r="F19" s="224"/>
      <c r="G19" s="172"/>
      <c r="H19" s="172"/>
      <c r="I19" s="172"/>
      <c r="J19" s="172">
        <f t="shared" si="0"/>
        <v>0</v>
      </c>
      <c r="K19" s="172">
        <f t="shared" si="1"/>
        <v>0</v>
      </c>
      <c r="L19" s="172"/>
      <c r="M19" s="173"/>
      <c r="P19" s="13"/>
      <c r="Q19" s="13"/>
      <c r="R19" s="13"/>
      <c r="S19" s="13"/>
      <c r="T19" s="13"/>
    </row>
    <row r="20" spans="1:20" x14ac:dyDescent="0.25">
      <c r="A20" s="202" t="s">
        <v>27</v>
      </c>
      <c r="B20" s="141"/>
      <c r="C20" s="141"/>
      <c r="D20" s="14" t="s">
        <v>28</v>
      </c>
      <c r="E20" s="174">
        <f t="shared" ref="E20:K20" si="4">SUM(E9:E19)</f>
        <v>30</v>
      </c>
      <c r="F20" s="46">
        <f t="shared" si="4"/>
        <v>10</v>
      </c>
      <c r="G20" s="46">
        <f t="shared" si="4"/>
        <v>5</v>
      </c>
      <c r="H20" s="46">
        <f t="shared" si="4"/>
        <v>6</v>
      </c>
      <c r="I20" s="46">
        <f t="shared" si="4"/>
        <v>2</v>
      </c>
      <c r="J20" s="185">
        <f t="shared" si="4"/>
        <v>322</v>
      </c>
      <c r="K20" s="185">
        <f t="shared" si="4"/>
        <v>428</v>
      </c>
      <c r="L20" s="46" t="s">
        <v>29</v>
      </c>
      <c r="M20" s="47" t="s">
        <v>24</v>
      </c>
      <c r="P20" s="13"/>
      <c r="Q20" s="13"/>
      <c r="R20" s="13"/>
      <c r="S20" s="13"/>
      <c r="T20" s="13"/>
    </row>
    <row r="21" spans="1:20" ht="15.75" thickBot="1" x14ac:dyDescent="0.3">
      <c r="A21" s="203"/>
      <c r="B21" s="204"/>
      <c r="C21" s="204"/>
      <c r="D21" s="15" t="s">
        <v>30</v>
      </c>
      <c r="E21" s="175"/>
      <c r="F21" s="16">
        <f>COUNT(F9:F19)</f>
        <v>5</v>
      </c>
      <c r="G21" s="16">
        <f>COUNT(G9:G19)</f>
        <v>3</v>
      </c>
      <c r="H21" s="16">
        <f>COUNT(H9:H19)</f>
        <v>4</v>
      </c>
      <c r="I21" s="16">
        <f>COUNT(I9:I19)</f>
        <v>1</v>
      </c>
      <c r="J21" s="186"/>
      <c r="K21" s="186"/>
      <c r="L21" s="17">
        <f>COUNTIF(L1:L20,"=E")</f>
        <v>5</v>
      </c>
      <c r="M21" s="18">
        <f>COUNTIF(L1:L20,"=V")</f>
        <v>3</v>
      </c>
      <c r="P21" s="13"/>
      <c r="Q21" s="13"/>
      <c r="R21" s="13"/>
      <c r="S21" s="13"/>
      <c r="T21" s="13"/>
    </row>
    <row r="22" spans="1:20" ht="15" customHeight="1" thickBot="1" x14ac:dyDescent="0.3">
      <c r="A22" s="241" t="s">
        <v>31</v>
      </c>
      <c r="B22" s="242"/>
      <c r="C22" s="242"/>
      <c r="D22" s="206"/>
      <c r="E22" s="242"/>
      <c r="F22" s="242"/>
      <c r="G22" s="242"/>
      <c r="H22" s="242"/>
      <c r="I22" s="242"/>
      <c r="J22" s="242"/>
      <c r="K22" s="242"/>
      <c r="L22" s="242"/>
      <c r="M22" s="243"/>
      <c r="P22" s="13"/>
      <c r="Q22" s="12"/>
      <c r="R22" s="13"/>
      <c r="S22" s="13"/>
      <c r="T22" s="13"/>
    </row>
    <row r="23" spans="1:20" ht="45" x14ac:dyDescent="0.25">
      <c r="A23" s="42">
        <v>11</v>
      </c>
      <c r="B23" s="79" t="s">
        <v>155</v>
      </c>
      <c r="C23" s="52" t="s">
        <v>44</v>
      </c>
      <c r="D23" s="55" t="s">
        <v>15</v>
      </c>
      <c r="E23" s="20">
        <v>5</v>
      </c>
      <c r="F23" s="21">
        <v>2</v>
      </c>
      <c r="G23" s="19">
        <v>2</v>
      </c>
      <c r="H23" s="19"/>
      <c r="I23" s="19"/>
      <c r="J23" s="19">
        <f t="shared" ref="J23:J24" si="5">SUM(F23:I23)*14</f>
        <v>56</v>
      </c>
      <c r="K23" s="19">
        <f t="shared" ref="K23:K24" si="6">E23*25-J23</f>
        <v>69</v>
      </c>
      <c r="L23" s="156" t="s">
        <v>23</v>
      </c>
      <c r="M23" s="157"/>
      <c r="P23" s="13"/>
      <c r="Q23" s="12"/>
      <c r="R23" s="13"/>
      <c r="S23" s="13"/>
      <c r="T23" s="13"/>
    </row>
    <row r="24" spans="1:20" ht="15.75" customHeight="1" thickBot="1" x14ac:dyDescent="0.3">
      <c r="A24" s="40">
        <v>12</v>
      </c>
      <c r="B24" s="80" t="s">
        <v>156</v>
      </c>
      <c r="C24" s="53" t="s">
        <v>104</v>
      </c>
      <c r="D24" s="101" t="s">
        <v>15</v>
      </c>
      <c r="E24" s="69">
        <v>3</v>
      </c>
      <c r="F24" s="94"/>
      <c r="G24" s="80"/>
      <c r="H24" s="80"/>
      <c r="I24" s="80">
        <v>4</v>
      </c>
      <c r="J24" s="80">
        <f t="shared" si="5"/>
        <v>56</v>
      </c>
      <c r="K24" s="80">
        <f t="shared" si="6"/>
        <v>19</v>
      </c>
      <c r="L24" s="172" t="s">
        <v>24</v>
      </c>
      <c r="M24" s="173"/>
      <c r="P24" s="24"/>
      <c r="Q24" s="12"/>
      <c r="R24" s="23"/>
      <c r="S24" s="23"/>
      <c r="T24" s="23"/>
    </row>
    <row r="25" spans="1:20" ht="15.75" customHeight="1" thickBot="1" x14ac:dyDescent="0.3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P25" s="24"/>
      <c r="Q25" s="12"/>
      <c r="R25" s="23"/>
      <c r="S25" s="23"/>
      <c r="T25" s="23"/>
    </row>
    <row r="26" spans="1:20" ht="15.75" customHeight="1" x14ac:dyDescent="0.25">
      <c r="B26" s="189" t="s">
        <v>32</v>
      </c>
      <c r="C26" s="36" t="str">
        <f>Sem_I!C26</f>
        <v>Discipline Obligatorii:</v>
      </c>
      <c r="D26" s="192">
        <f>SUM(F9:I14)</f>
        <v>19</v>
      </c>
      <c r="E26" s="193"/>
      <c r="F26" s="193"/>
      <c r="G26" s="193"/>
      <c r="H26" s="193"/>
      <c r="I26" s="193"/>
      <c r="J26" s="193"/>
      <c r="K26" s="193"/>
      <c r="L26" s="193"/>
      <c r="M26" s="194"/>
      <c r="P26" s="24"/>
      <c r="Q26" s="12"/>
      <c r="R26" s="23"/>
      <c r="S26" s="23"/>
      <c r="T26" s="23"/>
    </row>
    <row r="27" spans="1:20" ht="15.75" customHeight="1" x14ac:dyDescent="0.25">
      <c r="B27" s="190"/>
      <c r="C27" s="37" t="str">
        <f>Sem_I!C27</f>
        <v>Discipline Opționale:</v>
      </c>
      <c r="D27" s="195">
        <f>SUM(F16:I19)</f>
        <v>4</v>
      </c>
      <c r="E27" s="196"/>
      <c r="F27" s="196"/>
      <c r="G27" s="196"/>
      <c r="H27" s="196"/>
      <c r="I27" s="196"/>
      <c r="J27" s="196"/>
      <c r="K27" s="196"/>
      <c r="L27" s="196"/>
      <c r="M27" s="197"/>
      <c r="P27" s="24"/>
      <c r="Q27" s="12"/>
      <c r="R27" s="23"/>
      <c r="S27" s="23"/>
      <c r="T27" s="23"/>
    </row>
    <row r="28" spans="1:20" s="28" customFormat="1" ht="15.75" customHeight="1" thickBot="1" x14ac:dyDescent="0.3">
      <c r="A28" s="6"/>
      <c r="B28" s="191"/>
      <c r="C28" s="38" t="str">
        <f>Sem_I!C28</f>
        <v>Discipline Facultative:</v>
      </c>
      <c r="D28" s="175">
        <f>SUM(F23:I24)</f>
        <v>8</v>
      </c>
      <c r="E28" s="186"/>
      <c r="F28" s="186"/>
      <c r="G28" s="186"/>
      <c r="H28" s="186"/>
      <c r="I28" s="186"/>
      <c r="J28" s="186"/>
      <c r="K28" s="186"/>
      <c r="L28" s="186"/>
      <c r="M28" s="198"/>
      <c r="P28" s="32"/>
      <c r="Q28" s="33"/>
      <c r="R28" s="34"/>
      <c r="S28" s="34"/>
      <c r="T28" s="34"/>
    </row>
    <row r="29" spans="1:20" ht="18" customHeight="1" x14ac:dyDescent="0.25">
      <c r="A29" s="25"/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P29" s="13"/>
      <c r="Q29" s="12"/>
      <c r="R29" s="155"/>
      <c r="S29" s="155"/>
      <c r="T29" s="155"/>
    </row>
    <row r="30" spans="1:20" ht="15" customHeight="1" x14ac:dyDescent="0.25">
      <c r="B30" s="4" t="s">
        <v>36</v>
      </c>
      <c r="C30" s="9"/>
      <c r="D30" s="1"/>
      <c r="E30" s="141" t="s">
        <v>37</v>
      </c>
      <c r="F30" s="141"/>
      <c r="G30" s="4"/>
      <c r="H30" s="1"/>
      <c r="I30" s="1"/>
      <c r="J30" s="201" t="s">
        <v>38</v>
      </c>
      <c r="K30" s="201"/>
      <c r="L30" s="201"/>
      <c r="M30" s="201"/>
      <c r="P30" s="13"/>
      <c r="Q30" s="12"/>
      <c r="R30" s="13"/>
      <c r="S30" s="13"/>
      <c r="T30" s="13"/>
    </row>
    <row r="31" spans="1:20" ht="15" customHeight="1" x14ac:dyDescent="0.25">
      <c r="B31" s="139" t="str">
        <f>Sem_I!B31</f>
        <v>Mihnea-Cosmin COSTOIU</v>
      </c>
      <c r="C31" s="139"/>
      <c r="D31" s="199" t="str">
        <f>Sem_I!D31</f>
        <v>Marius Claudiu LANGA</v>
      </c>
      <c r="E31" s="199"/>
      <c r="F31" s="199"/>
      <c r="G31" s="199"/>
      <c r="H31" s="199"/>
      <c r="I31" s="199"/>
      <c r="J31" s="200" t="str">
        <f>Sem_I!J31</f>
        <v>Manuela Mihaela CIUCUREL</v>
      </c>
      <c r="K31" s="200"/>
      <c r="L31" s="200"/>
      <c r="M31" s="200"/>
      <c r="P31" s="11"/>
      <c r="Q31" s="12"/>
      <c r="R31" s="13"/>
      <c r="S31" s="13"/>
      <c r="T31" s="13"/>
    </row>
    <row r="32" spans="1:20" x14ac:dyDescent="0.25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P32" s="11"/>
      <c r="Q32" s="12"/>
      <c r="R32" s="13"/>
      <c r="S32" s="13"/>
      <c r="T32" s="13"/>
    </row>
    <row r="33" spans="2:12" x14ac:dyDescent="0.25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</row>
    <row r="34" spans="2:12" x14ac:dyDescent="0.25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</row>
    <row r="35" spans="2:12" x14ac:dyDescent="0.25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</row>
    <row r="36" spans="2:12" x14ac:dyDescent="0.25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</row>
    <row r="37" spans="2:12" x14ac:dyDescent="0.25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</row>
    <row r="38" spans="2:12" ht="15" customHeight="1" x14ac:dyDescent="0.25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</row>
    <row r="39" spans="2:12" ht="15" customHeight="1" x14ac:dyDescent="0.25">
      <c r="B39" s="1"/>
      <c r="C39" s="1"/>
      <c r="H39" s="4"/>
      <c r="I39" s="4"/>
      <c r="J39" s="1"/>
      <c r="K39" s="1"/>
      <c r="L39" s="1"/>
    </row>
    <row r="40" spans="2:12" x14ac:dyDescent="0.25">
      <c r="B40" s="1"/>
      <c r="C40" s="1"/>
      <c r="H40" s="4"/>
      <c r="I40" s="4"/>
      <c r="J40" s="1"/>
      <c r="K40" s="1"/>
      <c r="L40" s="1"/>
    </row>
    <row r="41" spans="2:12" x14ac:dyDescent="0.25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</row>
    <row r="42" spans="2:12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</row>
    <row r="43" spans="2:12" x14ac:dyDescent="0.25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</row>
    <row r="44" spans="2:12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</row>
    <row r="45" spans="2:12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</row>
    <row r="46" spans="2:12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</row>
    <row r="47" spans="2:12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</row>
    <row r="48" spans="2:12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</row>
    <row r="49" spans="1:13" ht="15" customHeight="1" x14ac:dyDescent="0.25">
      <c r="A49" s="181" t="s">
        <v>99</v>
      </c>
      <c r="B49" s="181"/>
      <c r="C49" s="181"/>
      <c r="D49" s="181"/>
      <c r="E49" s="181"/>
      <c r="F49" s="181"/>
      <c r="G49" s="181"/>
      <c r="H49" s="181"/>
      <c r="I49" s="181"/>
      <c r="J49" s="181"/>
      <c r="K49" s="181"/>
      <c r="L49" s="181"/>
      <c r="M49" s="181"/>
    </row>
    <row r="50" spans="1:13" x14ac:dyDescent="0.25">
      <c r="A50" s="182" t="s">
        <v>40</v>
      </c>
      <c r="B50" s="182"/>
      <c r="C50" s="182"/>
      <c r="D50" s="182"/>
      <c r="E50" s="182"/>
      <c r="F50" s="182"/>
      <c r="G50" s="182"/>
      <c r="H50" s="182"/>
      <c r="I50" s="182"/>
      <c r="J50" s="182"/>
      <c r="K50" s="182"/>
      <c r="L50" s="182"/>
      <c r="M50" s="182"/>
    </row>
    <row r="51" spans="1:13" x14ac:dyDescent="0.25">
      <c r="B51" s="1"/>
      <c r="C51" s="1"/>
      <c r="D51" s="141"/>
      <c r="E51" s="141"/>
      <c r="F51" s="141"/>
      <c r="G51" s="141"/>
      <c r="H51" s="1"/>
      <c r="I51" s="1"/>
      <c r="J51" s="1"/>
      <c r="K51" s="1"/>
      <c r="L51" s="1"/>
    </row>
    <row r="52" spans="1:13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</row>
    <row r="53" spans="1:13" x14ac:dyDescent="0.25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</row>
    <row r="54" spans="1:13" x14ac:dyDescent="0.25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</row>
    <row r="55" spans="1:13" x14ac:dyDescent="0.25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</row>
    <row r="56" spans="1:13" x14ac:dyDescent="0.25">
      <c r="B56" s="1"/>
      <c r="C56" s="1"/>
      <c r="D56" s="4"/>
      <c r="E56" s="4"/>
      <c r="F56" s="4"/>
      <c r="G56" s="4"/>
      <c r="H56" s="1"/>
      <c r="I56" s="1"/>
      <c r="J56" s="1"/>
      <c r="K56" s="1"/>
      <c r="L56" s="1"/>
    </row>
    <row r="57" spans="1:13" x14ac:dyDescent="0.25">
      <c r="B57" s="1"/>
      <c r="C57" s="1"/>
      <c r="D57" s="4"/>
      <c r="E57" s="4"/>
      <c r="F57" s="4"/>
      <c r="G57" s="4"/>
      <c r="H57" s="1"/>
      <c r="I57" s="1"/>
      <c r="J57" s="1"/>
      <c r="K57" s="1"/>
      <c r="L57" s="1"/>
    </row>
    <row r="58" spans="1:13" x14ac:dyDescent="0.25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</row>
    <row r="59" spans="1:13" x14ac:dyDescent="0.25">
      <c r="B59" s="1"/>
      <c r="C59" s="1"/>
      <c r="D59" s="1"/>
      <c r="E59" s="141"/>
      <c r="F59" s="141"/>
      <c r="G59" s="141"/>
      <c r="H59" s="1"/>
      <c r="I59" s="1"/>
      <c r="J59" s="1"/>
      <c r="K59" s="1"/>
      <c r="L59" s="1"/>
    </row>
    <row r="60" spans="1:13" x14ac:dyDescent="0.25">
      <c r="B60" s="1"/>
      <c r="C60" s="1"/>
      <c r="D60" s="1"/>
      <c r="E60" s="141"/>
      <c r="F60" s="141"/>
      <c r="G60" s="141"/>
      <c r="H60" s="1"/>
      <c r="I60" s="1"/>
      <c r="J60" s="1"/>
      <c r="K60" s="1"/>
      <c r="L60" s="1"/>
    </row>
    <row r="61" spans="1:13" x14ac:dyDescent="0.25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</row>
    <row r="62" spans="1:13" x14ac:dyDescent="0.25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</row>
    <row r="63" spans="1:13" x14ac:dyDescent="0.25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</row>
  </sheetData>
  <protectedRanges>
    <protectedRange sqref="K1:L2 A16:XFD19 A23 A9:XFD14" name="Editabil"/>
    <protectedRange sqref="B23:B24" name="Editabil_2_1"/>
    <protectedRange sqref="A24" name="Editabil_1_1"/>
  </protectedRanges>
  <mergeCells count="65">
    <mergeCell ref="A8:M8"/>
    <mergeCell ref="A6:A7"/>
    <mergeCell ref="B6:B7"/>
    <mergeCell ref="C6:C7"/>
    <mergeCell ref="D16:D17"/>
    <mergeCell ref="E16:E17"/>
    <mergeCell ref="F16:F17"/>
    <mergeCell ref="G16:G17"/>
    <mergeCell ref="H16:H17"/>
    <mergeCell ref="I16:I17"/>
    <mergeCell ref="L9:M9"/>
    <mergeCell ref="L11:M11"/>
    <mergeCell ref="L12:M12"/>
    <mergeCell ref="L14:M14"/>
    <mergeCell ref="L13:M13"/>
    <mergeCell ref="L10:M10"/>
    <mergeCell ref="B2:C2"/>
    <mergeCell ref="K2:L2"/>
    <mergeCell ref="C3:G3"/>
    <mergeCell ref="K3:L3"/>
    <mergeCell ref="C4:G4"/>
    <mergeCell ref="K4:L4"/>
    <mergeCell ref="K1:L1"/>
    <mergeCell ref="D6:D7"/>
    <mergeCell ref="E6:E7"/>
    <mergeCell ref="D1:H1"/>
    <mergeCell ref="D2:H2"/>
    <mergeCell ref="F6:I6"/>
    <mergeCell ref="J6:K6"/>
    <mergeCell ref="L6:M7"/>
    <mergeCell ref="H18:H19"/>
    <mergeCell ref="I18:I19"/>
    <mergeCell ref="G18:G19"/>
    <mergeCell ref="A15:M15"/>
    <mergeCell ref="J16:J17"/>
    <mergeCell ref="J18:J19"/>
    <mergeCell ref="K16:K17"/>
    <mergeCell ref="K18:K19"/>
    <mergeCell ref="L16:M17"/>
    <mergeCell ref="L18:M19"/>
    <mergeCell ref="D18:D19"/>
    <mergeCell ref="E18:E19"/>
    <mergeCell ref="F18:F19"/>
    <mergeCell ref="R29:T29"/>
    <mergeCell ref="B31:C31"/>
    <mergeCell ref="D31:I31"/>
    <mergeCell ref="J31:M31"/>
    <mergeCell ref="E30:F30"/>
    <mergeCell ref="J30:M30"/>
    <mergeCell ref="A20:C21"/>
    <mergeCell ref="E20:E21"/>
    <mergeCell ref="J20:J21"/>
    <mergeCell ref="K20:K21"/>
    <mergeCell ref="E60:G60"/>
    <mergeCell ref="D51:G51"/>
    <mergeCell ref="A22:M22"/>
    <mergeCell ref="B26:B28"/>
    <mergeCell ref="D26:M26"/>
    <mergeCell ref="D27:M27"/>
    <mergeCell ref="D28:M28"/>
    <mergeCell ref="L23:M23"/>
    <mergeCell ref="A49:M49"/>
    <mergeCell ref="A50:M50"/>
    <mergeCell ref="L24:M24"/>
    <mergeCell ref="E59:G59"/>
  </mergeCells>
  <conditionalFormatting sqref="D1:D8 D15 D25:D47 D20:D23">
    <cfRule type="cellIs" dxfId="290" priority="121" operator="equal">
      <formula>"DI"</formula>
    </cfRule>
    <cfRule type="cellIs" dxfId="289" priority="122" operator="equal">
      <formula>"DM"</formula>
    </cfRule>
    <cfRule type="cellIs" dxfId="288" priority="123" operator="equal">
      <formula>"DJ"</formula>
    </cfRule>
    <cfRule type="cellIs" dxfId="287" priority="124" operator="equal">
      <formula>"D"</formula>
    </cfRule>
    <cfRule type="cellIs" dxfId="286" priority="125" operator="equal">
      <formula>"SI"</formula>
    </cfRule>
    <cfRule type="cellIs" dxfId="285" priority="126" operator="equal">
      <formula>"SM"</formula>
    </cfRule>
    <cfRule type="cellIs" dxfId="284" priority="127" operator="equal">
      <formula>"SJ"</formula>
    </cfRule>
    <cfRule type="cellIs" dxfId="283" priority="128" operator="equal">
      <formula>"S"</formula>
    </cfRule>
    <cfRule type="cellIs" dxfId="282" priority="130" operator="equal">
      <formula>"C"</formula>
    </cfRule>
    <cfRule type="cellIs" dxfId="281" priority="131" operator="equal">
      <formula>"F"</formula>
    </cfRule>
  </conditionalFormatting>
  <conditionalFormatting sqref="D11">
    <cfRule type="cellIs" dxfId="280" priority="111" stopIfTrue="1" operator="equal">
      <formula>"DI"</formula>
    </cfRule>
    <cfRule type="cellIs" dxfId="279" priority="112" stopIfTrue="1" operator="equal">
      <formula>"DJ"</formula>
    </cfRule>
    <cfRule type="cellIs" dxfId="278" priority="113" stopIfTrue="1" operator="equal">
      <formula>"DM"</formula>
    </cfRule>
    <cfRule type="cellIs" dxfId="277" priority="114" stopIfTrue="1" operator="equal">
      <formula>"D"</formula>
    </cfRule>
    <cfRule type="cellIs" dxfId="276" priority="115" operator="equal">
      <formula>"SI"</formula>
    </cfRule>
    <cfRule type="cellIs" dxfId="275" priority="116" operator="equal">
      <formula>"SJ"</formula>
    </cfRule>
    <cfRule type="cellIs" dxfId="274" priority="117" operator="equal">
      <formula>"SM"</formula>
    </cfRule>
    <cfRule type="cellIs" dxfId="273" priority="118" operator="equal">
      <formula>"S"</formula>
    </cfRule>
    <cfRule type="cellIs" dxfId="272" priority="119" operator="equal">
      <formula>"C"</formula>
    </cfRule>
    <cfRule type="cellIs" dxfId="271" priority="120" operator="equal">
      <formula>"F"</formula>
    </cfRule>
  </conditionalFormatting>
  <conditionalFormatting sqref="D12">
    <cfRule type="cellIs" dxfId="270" priority="101" stopIfTrue="1" operator="equal">
      <formula>"DI"</formula>
    </cfRule>
    <cfRule type="cellIs" dxfId="269" priority="102" stopIfTrue="1" operator="equal">
      <formula>"DJ"</formula>
    </cfRule>
    <cfRule type="cellIs" dxfId="268" priority="103" stopIfTrue="1" operator="equal">
      <formula>"DM"</formula>
    </cfRule>
    <cfRule type="cellIs" dxfId="267" priority="104" stopIfTrue="1" operator="equal">
      <formula>"D"</formula>
    </cfRule>
    <cfRule type="cellIs" dxfId="266" priority="105" operator="equal">
      <formula>"SI"</formula>
    </cfRule>
    <cfRule type="cellIs" dxfId="265" priority="106" operator="equal">
      <formula>"SJ"</formula>
    </cfRule>
    <cfRule type="cellIs" dxfId="264" priority="107" operator="equal">
      <formula>"SM"</formula>
    </cfRule>
    <cfRule type="cellIs" dxfId="263" priority="108" operator="equal">
      <formula>"S"</formula>
    </cfRule>
    <cfRule type="cellIs" dxfId="262" priority="109" operator="equal">
      <formula>"C"</formula>
    </cfRule>
    <cfRule type="cellIs" dxfId="261" priority="110" operator="equal">
      <formula>"F"</formula>
    </cfRule>
  </conditionalFormatting>
  <conditionalFormatting sqref="D16:D17">
    <cfRule type="cellIs" dxfId="260" priority="81" operator="equal">
      <formula>"DI"</formula>
    </cfRule>
    <cfRule type="cellIs" dxfId="259" priority="82" operator="equal">
      <formula>"DM"</formula>
    </cfRule>
    <cfRule type="cellIs" dxfId="258" priority="83" operator="equal">
      <formula>"DJ"</formula>
    </cfRule>
    <cfRule type="cellIs" dxfId="257" priority="84" operator="equal">
      <formula>"D"</formula>
    </cfRule>
    <cfRule type="cellIs" dxfId="256" priority="85" operator="equal">
      <formula>"SI"</formula>
    </cfRule>
    <cfRule type="cellIs" dxfId="255" priority="86" operator="equal">
      <formula>"SM"</formula>
    </cfRule>
    <cfRule type="cellIs" dxfId="254" priority="87" operator="equal">
      <formula>"SJ"</formula>
    </cfRule>
    <cfRule type="cellIs" dxfId="253" priority="88" operator="equal">
      <formula>"S"</formula>
    </cfRule>
    <cfRule type="cellIs" dxfId="252" priority="89" operator="equal">
      <formula>"C"</formula>
    </cfRule>
    <cfRule type="cellIs" dxfId="251" priority="90" operator="equal">
      <formula>"F"</formula>
    </cfRule>
  </conditionalFormatting>
  <conditionalFormatting sqref="D18">
    <cfRule type="cellIs" dxfId="250" priority="61" operator="equal">
      <formula>"DI"</formula>
    </cfRule>
    <cfRule type="cellIs" dxfId="249" priority="62" operator="equal">
      <formula>"DM"</formula>
    </cfRule>
    <cfRule type="cellIs" dxfId="248" priority="63" operator="equal">
      <formula>"DJ"</formula>
    </cfRule>
    <cfRule type="cellIs" dxfId="247" priority="64" operator="equal">
      <formula>"D"</formula>
    </cfRule>
    <cfRule type="cellIs" dxfId="246" priority="65" operator="equal">
      <formula>"SI"</formula>
    </cfRule>
    <cfRule type="cellIs" dxfId="245" priority="66" operator="equal">
      <formula>"SM"</formula>
    </cfRule>
    <cfRule type="cellIs" dxfId="244" priority="67" operator="equal">
      <formula>"SJ"</formula>
    </cfRule>
    <cfRule type="cellIs" dxfId="243" priority="68" operator="equal">
      <formula>"S"</formula>
    </cfRule>
    <cfRule type="cellIs" dxfId="242" priority="69" operator="equal">
      <formula>"C"</formula>
    </cfRule>
    <cfRule type="cellIs" dxfId="241" priority="70" operator="equal">
      <formula>"F"</formula>
    </cfRule>
  </conditionalFormatting>
  <conditionalFormatting sqref="D24">
    <cfRule type="cellIs" dxfId="240" priority="51" stopIfTrue="1" operator="equal">
      <formula>"DI"</formula>
    </cfRule>
    <cfRule type="cellIs" dxfId="239" priority="52" stopIfTrue="1" operator="equal">
      <formula>"DJ"</formula>
    </cfRule>
    <cfRule type="cellIs" dxfId="238" priority="53" stopIfTrue="1" operator="equal">
      <formula>"DM"</formula>
    </cfRule>
    <cfRule type="cellIs" dxfId="237" priority="54" stopIfTrue="1" operator="equal">
      <formula>"D"</formula>
    </cfRule>
    <cfRule type="cellIs" dxfId="236" priority="55" operator="equal">
      <formula>"SI"</formula>
    </cfRule>
    <cfRule type="cellIs" dxfId="235" priority="56" operator="equal">
      <formula>"SJ"</formula>
    </cfRule>
    <cfRule type="cellIs" dxfId="234" priority="57" operator="equal">
      <formula>"SM"</formula>
    </cfRule>
    <cfRule type="cellIs" dxfId="233" priority="58" operator="equal">
      <formula>"S"</formula>
    </cfRule>
    <cfRule type="cellIs" dxfId="232" priority="59" operator="equal">
      <formula>"C"</formula>
    </cfRule>
    <cfRule type="cellIs" dxfId="231" priority="60" operator="equal">
      <formula>"F"</formula>
    </cfRule>
  </conditionalFormatting>
  <conditionalFormatting sqref="D13">
    <cfRule type="cellIs" dxfId="230" priority="41" stopIfTrue="1" operator="equal">
      <formula>"DI"</formula>
    </cfRule>
    <cfRule type="cellIs" dxfId="229" priority="42" stopIfTrue="1" operator="equal">
      <formula>"DJ"</formula>
    </cfRule>
    <cfRule type="cellIs" dxfId="228" priority="43" stopIfTrue="1" operator="equal">
      <formula>"DM"</formula>
    </cfRule>
    <cfRule type="cellIs" dxfId="227" priority="44" stopIfTrue="1" operator="equal">
      <formula>"D"</formula>
    </cfRule>
    <cfRule type="cellIs" dxfId="226" priority="45" operator="equal">
      <formula>"SI"</formula>
    </cfRule>
    <cfRule type="cellIs" dxfId="225" priority="46" operator="equal">
      <formula>"SJ"</formula>
    </cfRule>
    <cfRule type="cellIs" dxfId="224" priority="47" operator="equal">
      <formula>"SM"</formula>
    </cfRule>
    <cfRule type="cellIs" dxfId="223" priority="48" operator="equal">
      <formula>"S"</formula>
    </cfRule>
    <cfRule type="cellIs" dxfId="222" priority="49" operator="equal">
      <formula>"C"</formula>
    </cfRule>
    <cfRule type="cellIs" dxfId="221" priority="50" operator="equal">
      <formula>"F"</formula>
    </cfRule>
  </conditionalFormatting>
  <conditionalFormatting sqref="D14">
    <cfRule type="cellIs" dxfId="220" priority="21" operator="equal">
      <formula>"DI"</formula>
    </cfRule>
    <cfRule type="cellIs" dxfId="219" priority="22" operator="equal">
      <formula>"DM"</formula>
    </cfRule>
    <cfRule type="cellIs" dxfId="218" priority="23" operator="equal">
      <formula>"DJ"</formula>
    </cfRule>
    <cfRule type="cellIs" dxfId="217" priority="24" operator="equal">
      <formula>"D"</formula>
    </cfRule>
    <cfRule type="cellIs" dxfId="216" priority="25" operator="equal">
      <formula>"SI"</formula>
    </cfRule>
    <cfRule type="cellIs" dxfId="215" priority="26" operator="equal">
      <formula>"SM"</formula>
    </cfRule>
    <cfRule type="cellIs" dxfId="214" priority="27" operator="equal">
      <formula>"SJ"</formula>
    </cfRule>
    <cfRule type="cellIs" dxfId="213" priority="28" operator="equal">
      <formula>"S"</formula>
    </cfRule>
    <cfRule type="cellIs" dxfId="212" priority="29" operator="equal">
      <formula>"C"</formula>
    </cfRule>
    <cfRule type="cellIs" dxfId="211" priority="30" operator="equal">
      <formula>"F"</formula>
    </cfRule>
  </conditionalFormatting>
  <conditionalFormatting sqref="D10">
    <cfRule type="cellIs" dxfId="210" priority="11" stopIfTrue="1" operator="equal">
      <formula>"DI"</formula>
    </cfRule>
    <cfRule type="cellIs" dxfId="209" priority="12" stopIfTrue="1" operator="equal">
      <formula>"DJ"</formula>
    </cfRule>
    <cfRule type="cellIs" dxfId="208" priority="13" stopIfTrue="1" operator="equal">
      <formula>"DM"</formula>
    </cfRule>
    <cfRule type="cellIs" dxfId="207" priority="14" stopIfTrue="1" operator="equal">
      <formula>"D"</formula>
    </cfRule>
    <cfRule type="cellIs" dxfId="206" priority="15" operator="equal">
      <formula>"SI"</formula>
    </cfRule>
    <cfRule type="cellIs" dxfId="205" priority="16" operator="equal">
      <formula>"SJ"</formula>
    </cfRule>
    <cfRule type="cellIs" dxfId="204" priority="17" operator="equal">
      <formula>"SM"</formula>
    </cfRule>
    <cfRule type="cellIs" dxfId="203" priority="18" operator="equal">
      <formula>"S"</formula>
    </cfRule>
    <cfRule type="cellIs" dxfId="202" priority="19" operator="equal">
      <formula>"C"</formula>
    </cfRule>
    <cfRule type="cellIs" dxfId="201" priority="20" operator="equal">
      <formula>"F"</formula>
    </cfRule>
  </conditionalFormatting>
  <conditionalFormatting sqref="D9">
    <cfRule type="cellIs" dxfId="200" priority="1" operator="equal">
      <formula>"DI"</formula>
    </cfRule>
    <cfRule type="cellIs" dxfId="199" priority="2" operator="equal">
      <formula>"DM"</formula>
    </cfRule>
    <cfRule type="cellIs" dxfId="198" priority="3" operator="equal">
      <formula>"DJ"</formula>
    </cfRule>
    <cfRule type="cellIs" dxfId="197" priority="4" operator="equal">
      <formula>"D"</formula>
    </cfRule>
    <cfRule type="cellIs" dxfId="196" priority="5" operator="equal">
      <formula>"SI"</formula>
    </cfRule>
    <cfRule type="cellIs" dxfId="195" priority="6" operator="equal">
      <formula>"SM"</formula>
    </cfRule>
    <cfRule type="cellIs" dxfId="194" priority="7" operator="equal">
      <formula>"SJ"</formula>
    </cfRule>
    <cfRule type="cellIs" dxfId="193" priority="8" operator="equal">
      <formula>"S"</formula>
    </cfRule>
    <cfRule type="cellIs" dxfId="192" priority="9" operator="equal">
      <formula>"C"</formula>
    </cfRule>
    <cfRule type="cellIs" dxfId="191" priority="10" operator="equal">
      <formula>"F"</formula>
    </cfRule>
  </conditionalFormatting>
  <printOptions horizontalCentered="1" verticalCentered="1"/>
  <pageMargins left="0.15748031496062992" right="0.23622047244094491" top="0.43307086614173229" bottom="0.19685039370078741" header="0.31496062992125984" footer="0.15748031496062992"/>
  <pageSetup paperSize="9" scale="97" fitToWidth="0" orientation="landscape" r:id="rId1"/>
  <rowBreaks count="1" manualBreakCount="1">
    <brk id="32" max="12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4"/>
  <sheetViews>
    <sheetView topLeftCell="A4" zoomScale="90" zoomScaleNormal="90" zoomScaleSheetLayoutView="70" workbookViewId="0">
      <selection activeCell="R13" sqref="R13"/>
    </sheetView>
  </sheetViews>
  <sheetFormatPr defaultRowHeight="15" x14ac:dyDescent="0.25"/>
  <cols>
    <col min="1" max="1" width="4.7109375" style="6" customWidth="1"/>
    <col min="2" max="2" width="19.42578125" bestFit="1" customWidth="1"/>
    <col min="3" max="3" width="45.7109375" customWidth="1"/>
    <col min="4" max="4" width="10.42578125" customWidth="1"/>
    <col min="5" max="5" width="6" customWidth="1"/>
    <col min="6" max="6" width="7.5703125" customWidth="1"/>
    <col min="7" max="9" width="5.5703125" customWidth="1"/>
    <col min="10" max="10" width="16" customWidth="1"/>
    <col min="12" max="13" width="4.7109375" style="6" customWidth="1"/>
    <col min="20" max="20" width="10.140625" customWidth="1"/>
  </cols>
  <sheetData>
    <row r="1" spans="1:20" ht="57" customHeight="1" x14ac:dyDescent="0.3">
      <c r="B1" s="3"/>
      <c r="C1" s="4"/>
      <c r="D1" s="140" t="s">
        <v>0</v>
      </c>
      <c r="E1" s="140"/>
      <c r="F1" s="140"/>
      <c r="G1" s="140"/>
      <c r="H1" s="140"/>
      <c r="I1" s="2"/>
      <c r="J1" s="5"/>
      <c r="K1" s="138"/>
      <c r="L1" s="138"/>
      <c r="P1" s="62"/>
      <c r="Q1" s="62"/>
      <c r="R1" s="62"/>
      <c r="S1" s="62"/>
      <c r="T1" s="62"/>
    </row>
    <row r="2" spans="1:20" ht="15" customHeight="1" x14ac:dyDescent="0.25">
      <c r="B2" s="139"/>
      <c r="C2" s="139"/>
      <c r="D2" s="141" t="str">
        <f>Sem_I!D2</f>
        <v>2024 - 2027</v>
      </c>
      <c r="E2" s="141"/>
      <c r="F2" s="141"/>
      <c r="G2" s="141"/>
      <c r="H2" s="141"/>
      <c r="J2" s="8" t="str">
        <f>Sem_I!J2</f>
        <v>Anul universitar:</v>
      </c>
      <c r="K2" s="245" t="str">
        <f>Sem_III!K2</f>
        <v>2025 - 2026</v>
      </c>
      <c r="L2" s="245"/>
      <c r="P2" s="63"/>
      <c r="Q2" s="63"/>
      <c r="R2" s="63"/>
      <c r="S2" s="63"/>
      <c r="T2" s="63"/>
    </row>
    <row r="3" spans="1:20" x14ac:dyDescent="0.25">
      <c r="B3" s="7" t="s">
        <v>2</v>
      </c>
      <c r="C3" s="139" t="str">
        <f>Sem_I!C3</f>
        <v>Ştiinţe ale comunicării</v>
      </c>
      <c r="D3" s="139"/>
      <c r="E3" s="139"/>
      <c r="F3" s="139"/>
      <c r="G3" s="139"/>
      <c r="J3" s="8" t="str">
        <f>Sem_I!J3</f>
        <v>Anul de studii:</v>
      </c>
      <c r="K3" s="139" t="str">
        <f>Sem_III!K3</f>
        <v>II</v>
      </c>
      <c r="L3" s="139"/>
      <c r="P3" s="63"/>
      <c r="Q3" s="63"/>
      <c r="R3" s="63"/>
      <c r="S3" s="63"/>
      <c r="T3" s="63"/>
    </row>
    <row r="4" spans="1:20" x14ac:dyDescent="0.25">
      <c r="B4" s="7" t="s">
        <v>5</v>
      </c>
      <c r="C4" s="139" t="str">
        <f>Sem_I!C4</f>
        <v>Jurnalism</v>
      </c>
      <c r="D4" s="139"/>
      <c r="E4" s="139"/>
      <c r="F4" s="139"/>
      <c r="G4" s="139"/>
      <c r="J4" s="8" t="str">
        <f>Sem_I!J4</f>
        <v>Semestrul:</v>
      </c>
      <c r="K4" s="139" t="s">
        <v>41</v>
      </c>
      <c r="L4" s="139"/>
      <c r="P4" s="63"/>
      <c r="Q4" s="63"/>
      <c r="R4" s="63"/>
      <c r="S4" s="63"/>
      <c r="T4" s="63"/>
    </row>
    <row r="5" spans="1:20" s="28" customFormat="1" ht="12" customHeight="1" thickBot="1" x14ac:dyDescent="0.25">
      <c r="A5" s="25"/>
      <c r="B5" s="26"/>
      <c r="C5" s="27"/>
      <c r="D5" s="27"/>
      <c r="E5" s="27"/>
      <c r="F5" s="27"/>
      <c r="G5" s="27"/>
      <c r="J5" s="29"/>
      <c r="K5" s="30"/>
      <c r="L5" s="27"/>
      <c r="M5" s="25"/>
      <c r="P5" s="63"/>
      <c r="Q5" s="63"/>
      <c r="R5" s="63"/>
      <c r="S5" s="63"/>
      <c r="T5" s="63"/>
    </row>
    <row r="6" spans="1:20" s="1" customFormat="1" ht="20.100000000000001" customHeight="1" x14ac:dyDescent="0.25">
      <c r="A6" s="149" t="s">
        <v>7</v>
      </c>
      <c r="B6" s="145" t="s">
        <v>8</v>
      </c>
      <c r="C6" s="145" t="s">
        <v>9</v>
      </c>
      <c r="D6" s="145" t="s">
        <v>10</v>
      </c>
      <c r="E6" s="147" t="s">
        <v>11</v>
      </c>
      <c r="F6" s="145" t="s">
        <v>12</v>
      </c>
      <c r="G6" s="145"/>
      <c r="H6" s="145"/>
      <c r="I6" s="145"/>
      <c r="J6" s="145" t="s">
        <v>13</v>
      </c>
      <c r="K6" s="145"/>
      <c r="L6" s="145" t="s">
        <v>14</v>
      </c>
      <c r="M6" s="151"/>
      <c r="P6" s="63"/>
      <c r="Q6" s="63"/>
      <c r="R6" s="63"/>
      <c r="S6" s="63"/>
      <c r="T6" s="63"/>
    </row>
    <row r="7" spans="1:20" x14ac:dyDescent="0.25">
      <c r="A7" s="232"/>
      <c r="B7" s="227"/>
      <c r="C7" s="227"/>
      <c r="D7" s="227"/>
      <c r="E7" s="233"/>
      <c r="F7" s="35" t="s">
        <v>15</v>
      </c>
      <c r="G7" s="35" t="s">
        <v>16</v>
      </c>
      <c r="H7" s="35" t="s">
        <v>17</v>
      </c>
      <c r="I7" s="35" t="s">
        <v>18</v>
      </c>
      <c r="J7" s="35" t="s">
        <v>19</v>
      </c>
      <c r="K7" s="35" t="s">
        <v>20</v>
      </c>
      <c r="L7" s="227"/>
      <c r="M7" s="228"/>
      <c r="P7" s="63"/>
      <c r="Q7" s="63"/>
      <c r="R7" s="63"/>
      <c r="S7" s="63"/>
      <c r="T7" s="63"/>
    </row>
    <row r="8" spans="1:20" ht="15.75" thickBot="1" x14ac:dyDescent="0.3">
      <c r="A8" s="229" t="s">
        <v>21</v>
      </c>
      <c r="B8" s="230"/>
      <c r="C8" s="230"/>
      <c r="D8" s="230"/>
      <c r="E8" s="230"/>
      <c r="F8" s="230"/>
      <c r="G8" s="230"/>
      <c r="H8" s="230"/>
      <c r="I8" s="230"/>
      <c r="J8" s="230"/>
      <c r="K8" s="230"/>
      <c r="L8" s="230"/>
      <c r="M8" s="231"/>
      <c r="P8" s="63"/>
      <c r="Q8" s="63"/>
      <c r="R8" s="63"/>
      <c r="S8" s="63"/>
      <c r="T8" s="63"/>
    </row>
    <row r="9" spans="1:20" ht="15" customHeight="1" x14ac:dyDescent="0.25">
      <c r="A9" s="41">
        <v>1</v>
      </c>
      <c r="B9" s="79" t="s">
        <v>157</v>
      </c>
      <c r="C9" s="48" t="s">
        <v>69</v>
      </c>
      <c r="D9" s="87" t="s">
        <v>22</v>
      </c>
      <c r="E9" s="87">
        <v>5</v>
      </c>
      <c r="F9" s="85">
        <v>1</v>
      </c>
      <c r="G9" s="79">
        <v>1</v>
      </c>
      <c r="H9" s="79"/>
      <c r="I9" s="79"/>
      <c r="J9" s="79">
        <f>SUM(F9:I9)*14</f>
        <v>28</v>
      </c>
      <c r="K9" s="79">
        <f>E9*25-J9</f>
        <v>97</v>
      </c>
      <c r="L9" s="180" t="s">
        <v>23</v>
      </c>
      <c r="M9" s="209"/>
      <c r="P9" s="63"/>
      <c r="Q9" s="63"/>
      <c r="R9" s="63"/>
      <c r="S9" s="63"/>
      <c r="T9" s="63"/>
    </row>
    <row r="10" spans="1:20" ht="15" customHeight="1" x14ac:dyDescent="0.25">
      <c r="A10" s="39">
        <v>2</v>
      </c>
      <c r="B10" s="77" t="s">
        <v>163</v>
      </c>
      <c r="C10" s="49" t="s">
        <v>74</v>
      </c>
      <c r="D10" s="73" t="s">
        <v>16</v>
      </c>
      <c r="E10" s="54">
        <v>5</v>
      </c>
      <c r="F10" s="56">
        <v>2</v>
      </c>
      <c r="G10" s="77"/>
      <c r="H10" s="77">
        <v>2</v>
      </c>
      <c r="I10" s="77"/>
      <c r="J10" s="77">
        <f>SUM(F10:I10)*14</f>
        <v>56</v>
      </c>
      <c r="K10" s="77">
        <f>E10*25-J10</f>
        <v>69</v>
      </c>
      <c r="L10" s="156" t="s">
        <v>23</v>
      </c>
      <c r="M10" s="157"/>
      <c r="P10" s="63"/>
      <c r="Q10" s="63"/>
      <c r="R10" s="63"/>
      <c r="S10" s="63"/>
      <c r="T10" s="63"/>
    </row>
    <row r="11" spans="1:20" ht="15" customHeight="1" x14ac:dyDescent="0.25">
      <c r="A11" s="39">
        <v>3</v>
      </c>
      <c r="B11" s="77" t="s">
        <v>164</v>
      </c>
      <c r="C11" s="49" t="s">
        <v>75</v>
      </c>
      <c r="D11" s="73" t="s">
        <v>16</v>
      </c>
      <c r="E11" s="54">
        <v>5</v>
      </c>
      <c r="F11" s="56">
        <v>2</v>
      </c>
      <c r="G11" s="77"/>
      <c r="H11" s="77">
        <v>2</v>
      </c>
      <c r="I11" s="77"/>
      <c r="J11" s="77">
        <f>SUM(F11:I11)*14</f>
        <v>56</v>
      </c>
      <c r="K11" s="77">
        <f>E11*25-J11</f>
        <v>69</v>
      </c>
      <c r="L11" s="156" t="s">
        <v>23</v>
      </c>
      <c r="M11" s="157"/>
      <c r="P11" s="63"/>
      <c r="Q11" s="63"/>
      <c r="R11" s="63"/>
      <c r="S11" s="63"/>
      <c r="T11" s="63"/>
    </row>
    <row r="12" spans="1:20" ht="15" customHeight="1" x14ac:dyDescent="0.25">
      <c r="A12" s="39">
        <v>4</v>
      </c>
      <c r="B12" s="77" t="s">
        <v>165</v>
      </c>
      <c r="C12" s="49" t="s">
        <v>77</v>
      </c>
      <c r="D12" s="73" t="s">
        <v>16</v>
      </c>
      <c r="E12" s="54">
        <v>5</v>
      </c>
      <c r="F12" s="56">
        <v>2</v>
      </c>
      <c r="G12" s="77"/>
      <c r="H12" s="77">
        <v>1</v>
      </c>
      <c r="I12" s="77"/>
      <c r="J12" s="77">
        <f>SUM(F12:I12)*14</f>
        <v>42</v>
      </c>
      <c r="K12" s="77">
        <f>E12*25-J12</f>
        <v>83</v>
      </c>
      <c r="L12" s="156" t="s">
        <v>23</v>
      </c>
      <c r="M12" s="157"/>
      <c r="P12" s="63"/>
      <c r="Q12" s="63"/>
      <c r="R12" s="63"/>
      <c r="S12" s="63"/>
      <c r="T12" s="63"/>
    </row>
    <row r="13" spans="1:20" ht="15.75" thickBot="1" x14ac:dyDescent="0.3">
      <c r="A13" s="40">
        <v>5</v>
      </c>
      <c r="B13" s="80" t="s">
        <v>166</v>
      </c>
      <c r="C13" s="50" t="s">
        <v>158</v>
      </c>
      <c r="D13" s="84" t="s">
        <v>15</v>
      </c>
      <c r="E13" s="88">
        <v>1</v>
      </c>
      <c r="F13" s="86"/>
      <c r="G13" s="80">
        <v>1</v>
      </c>
      <c r="H13" s="80"/>
      <c r="I13" s="80"/>
      <c r="J13" s="80">
        <f t="shared" ref="J13" si="0">SUM(F13:I13)*14</f>
        <v>14</v>
      </c>
      <c r="K13" s="80">
        <f t="shared" ref="K13" si="1">E13*25-J13</f>
        <v>11</v>
      </c>
      <c r="L13" s="256" t="s">
        <v>24</v>
      </c>
      <c r="M13" s="257"/>
      <c r="P13" s="63"/>
      <c r="Q13" s="63"/>
      <c r="R13" s="63"/>
      <c r="S13" s="63"/>
      <c r="T13" s="63"/>
    </row>
    <row r="14" spans="1:20" ht="14.45" customHeight="1" thickBot="1" x14ac:dyDescent="0.3">
      <c r="A14" s="169" t="s">
        <v>26</v>
      </c>
      <c r="B14" s="170"/>
      <c r="C14" s="170"/>
      <c r="D14" s="244"/>
      <c r="E14" s="170"/>
      <c r="F14" s="170"/>
      <c r="G14" s="170"/>
      <c r="H14" s="170"/>
      <c r="I14" s="170"/>
      <c r="J14" s="170"/>
      <c r="K14" s="170"/>
      <c r="L14" s="170"/>
      <c r="M14" s="171"/>
      <c r="P14" s="63"/>
      <c r="Q14" s="63"/>
      <c r="R14" s="63"/>
      <c r="S14" s="63"/>
      <c r="T14" s="63"/>
    </row>
    <row r="15" spans="1:20" ht="15" customHeight="1" x14ac:dyDescent="0.25">
      <c r="A15" s="41">
        <v>6</v>
      </c>
      <c r="B15" s="79" t="s">
        <v>167</v>
      </c>
      <c r="C15" s="52" t="s">
        <v>78</v>
      </c>
      <c r="D15" s="247" t="s">
        <v>16</v>
      </c>
      <c r="E15" s="248">
        <v>4</v>
      </c>
      <c r="F15" s="223">
        <v>2</v>
      </c>
      <c r="G15" s="180">
        <v>1</v>
      </c>
      <c r="H15" s="180"/>
      <c r="I15" s="180"/>
      <c r="J15" s="180">
        <f t="shared" ref="J15:J20" si="2">SUM(F15:I15)*14</f>
        <v>42</v>
      </c>
      <c r="K15" s="180">
        <f t="shared" ref="K15:K20" si="3">E15*25-J15</f>
        <v>58</v>
      </c>
      <c r="L15" s="180" t="s">
        <v>23</v>
      </c>
      <c r="M15" s="209"/>
      <c r="P15" s="63"/>
      <c r="Q15" s="63"/>
      <c r="R15" s="63"/>
      <c r="S15" s="63"/>
      <c r="T15" s="63"/>
    </row>
    <row r="16" spans="1:20" ht="15" customHeight="1" thickBot="1" x14ac:dyDescent="0.3">
      <c r="A16" s="61">
        <v>7</v>
      </c>
      <c r="B16" s="93" t="s">
        <v>168</v>
      </c>
      <c r="C16" s="100" t="s">
        <v>79</v>
      </c>
      <c r="D16" s="220"/>
      <c r="E16" s="249"/>
      <c r="F16" s="224"/>
      <c r="G16" s="172"/>
      <c r="H16" s="172"/>
      <c r="I16" s="172"/>
      <c r="J16" s="172">
        <f t="shared" si="2"/>
        <v>0</v>
      </c>
      <c r="K16" s="172">
        <f t="shared" si="3"/>
        <v>0</v>
      </c>
      <c r="L16" s="172"/>
      <c r="M16" s="173"/>
      <c r="P16" s="63"/>
      <c r="Q16" s="63"/>
      <c r="R16" s="63"/>
      <c r="S16" s="63"/>
      <c r="T16" s="63"/>
    </row>
    <row r="17" spans="1:20" x14ac:dyDescent="0.25">
      <c r="A17" s="41">
        <v>8</v>
      </c>
      <c r="B17" s="79" t="s">
        <v>201</v>
      </c>
      <c r="C17" s="52" t="s">
        <v>159</v>
      </c>
      <c r="D17" s="247" t="s">
        <v>16</v>
      </c>
      <c r="E17" s="252">
        <v>3</v>
      </c>
      <c r="F17" s="223"/>
      <c r="G17" s="180"/>
      <c r="H17" s="180"/>
      <c r="I17" s="180">
        <v>2</v>
      </c>
      <c r="J17" s="180">
        <f t="shared" si="2"/>
        <v>28</v>
      </c>
      <c r="K17" s="180">
        <f t="shared" si="3"/>
        <v>47</v>
      </c>
      <c r="L17" s="180" t="s">
        <v>24</v>
      </c>
      <c r="M17" s="209"/>
      <c r="P17" s="63"/>
      <c r="Q17" s="63"/>
      <c r="R17" s="63"/>
      <c r="S17" s="63"/>
      <c r="T17" s="63"/>
    </row>
    <row r="18" spans="1:20" ht="15.75" thickBot="1" x14ac:dyDescent="0.3">
      <c r="A18" s="61">
        <v>9</v>
      </c>
      <c r="B18" s="93" t="s">
        <v>169</v>
      </c>
      <c r="C18" s="100" t="s">
        <v>160</v>
      </c>
      <c r="D18" s="220"/>
      <c r="E18" s="253"/>
      <c r="F18" s="254"/>
      <c r="G18" s="255"/>
      <c r="H18" s="255"/>
      <c r="I18" s="255"/>
      <c r="J18" s="255">
        <f t="shared" si="2"/>
        <v>0</v>
      </c>
      <c r="K18" s="255">
        <f t="shared" si="3"/>
        <v>0</v>
      </c>
      <c r="L18" s="255"/>
      <c r="M18" s="258"/>
      <c r="P18" s="63"/>
      <c r="Q18" s="63"/>
      <c r="R18" s="63"/>
      <c r="S18" s="63"/>
      <c r="T18" s="63"/>
    </row>
    <row r="19" spans="1:20" x14ac:dyDescent="0.25">
      <c r="A19" s="41">
        <v>10</v>
      </c>
      <c r="B19" s="79" t="s">
        <v>170</v>
      </c>
      <c r="C19" s="52" t="s">
        <v>161</v>
      </c>
      <c r="D19" s="221" t="s">
        <v>15</v>
      </c>
      <c r="E19" s="248">
        <v>2</v>
      </c>
      <c r="F19" s="250"/>
      <c r="G19" s="180">
        <v>2</v>
      </c>
      <c r="H19" s="180"/>
      <c r="I19" s="180"/>
      <c r="J19" s="180">
        <f t="shared" si="2"/>
        <v>28</v>
      </c>
      <c r="K19" s="180">
        <f t="shared" si="3"/>
        <v>22</v>
      </c>
      <c r="L19" s="153" t="s">
        <v>24</v>
      </c>
      <c r="M19" s="154"/>
      <c r="P19" s="63"/>
      <c r="Q19" s="63"/>
      <c r="R19" s="63"/>
      <c r="S19" s="63"/>
      <c r="T19" s="63"/>
    </row>
    <row r="20" spans="1:20" ht="15.75" thickBot="1" x14ac:dyDescent="0.3">
      <c r="A20" s="40">
        <v>11</v>
      </c>
      <c r="B20" s="80" t="s">
        <v>171</v>
      </c>
      <c r="C20" s="53" t="s">
        <v>162</v>
      </c>
      <c r="D20" s="222"/>
      <c r="E20" s="249"/>
      <c r="F20" s="251"/>
      <c r="G20" s="172"/>
      <c r="H20" s="172"/>
      <c r="I20" s="172"/>
      <c r="J20" s="172">
        <f t="shared" si="2"/>
        <v>0</v>
      </c>
      <c r="K20" s="172">
        <f t="shared" si="3"/>
        <v>0</v>
      </c>
      <c r="L20" s="256"/>
      <c r="M20" s="257"/>
      <c r="P20" s="63"/>
      <c r="Q20" s="63"/>
      <c r="R20" s="63"/>
      <c r="S20" s="63"/>
      <c r="T20" s="63"/>
    </row>
    <row r="21" spans="1:20" x14ac:dyDescent="0.25">
      <c r="A21" s="202" t="s">
        <v>27</v>
      </c>
      <c r="B21" s="246"/>
      <c r="C21" s="246"/>
      <c r="D21" s="14" t="s">
        <v>28</v>
      </c>
      <c r="E21" s="174">
        <f>SUM(E9:E20)</f>
        <v>30</v>
      </c>
      <c r="F21" s="46">
        <f>SUM(F9:F20)</f>
        <v>9</v>
      </c>
      <c r="G21" s="46">
        <f>SUM(G9:G20)</f>
        <v>5</v>
      </c>
      <c r="H21" s="46">
        <f>SUM(H9:H20)</f>
        <v>5</v>
      </c>
      <c r="I21" s="46">
        <f>SUM(I9:I20)</f>
        <v>2</v>
      </c>
      <c r="J21" s="185">
        <f>SUM(J10:J20)</f>
        <v>266</v>
      </c>
      <c r="K21" s="185">
        <f>SUM(K10:K20)</f>
        <v>359</v>
      </c>
      <c r="L21" s="46" t="s">
        <v>29</v>
      </c>
      <c r="M21" s="47" t="s">
        <v>24</v>
      </c>
      <c r="P21" s="63"/>
      <c r="Q21" s="63"/>
      <c r="R21" s="63"/>
      <c r="S21" s="63"/>
      <c r="T21" s="63"/>
    </row>
    <row r="22" spans="1:20" ht="15.75" thickBot="1" x14ac:dyDescent="0.3">
      <c r="A22" s="203"/>
      <c r="B22" s="204"/>
      <c r="C22" s="204"/>
      <c r="D22" s="15" t="s">
        <v>30</v>
      </c>
      <c r="E22" s="175"/>
      <c r="F22" s="16">
        <f>COUNT(F10:F20)</f>
        <v>4</v>
      </c>
      <c r="G22" s="16">
        <f>COUNT(G10:G20)</f>
        <v>3</v>
      </c>
      <c r="H22" s="16">
        <f>COUNT(H10:H20)</f>
        <v>3</v>
      </c>
      <c r="I22" s="16">
        <f>COUNT(I10:I20)</f>
        <v>1</v>
      </c>
      <c r="J22" s="186"/>
      <c r="K22" s="186"/>
      <c r="L22" s="17">
        <f>COUNTIF(L1:L21,"=E")</f>
        <v>5</v>
      </c>
      <c r="M22" s="18">
        <f>COUNTIF(L1:L21,"=C")+COUNTIF(L1:L21,"=V")</f>
        <v>3</v>
      </c>
      <c r="P22" s="63"/>
      <c r="Q22" s="63"/>
      <c r="R22" s="63"/>
      <c r="S22" s="63"/>
      <c r="T22" s="63"/>
    </row>
    <row r="23" spans="1:20" ht="15" customHeight="1" x14ac:dyDescent="0.25">
      <c r="A23" s="241" t="s">
        <v>31</v>
      </c>
      <c r="B23" s="242"/>
      <c r="C23" s="242"/>
      <c r="D23" s="242"/>
      <c r="E23" s="242"/>
      <c r="F23" s="242"/>
      <c r="G23" s="242"/>
      <c r="H23" s="242"/>
      <c r="I23" s="242"/>
      <c r="J23" s="242"/>
      <c r="K23" s="242"/>
      <c r="L23" s="242"/>
      <c r="M23" s="243"/>
      <c r="P23" s="63"/>
      <c r="Q23" s="12"/>
      <c r="R23" s="63"/>
      <c r="S23" s="63"/>
      <c r="T23" s="63"/>
    </row>
    <row r="24" spans="1:20" ht="15" customHeight="1" x14ac:dyDescent="0.25">
      <c r="A24" s="39">
        <v>12</v>
      </c>
      <c r="B24" s="77" t="s">
        <v>172</v>
      </c>
      <c r="C24" s="49" t="s">
        <v>45</v>
      </c>
      <c r="D24" s="91" t="s">
        <v>15</v>
      </c>
      <c r="E24" s="91">
        <v>5</v>
      </c>
      <c r="F24" s="56">
        <v>2</v>
      </c>
      <c r="G24" s="77">
        <v>2</v>
      </c>
      <c r="H24" s="77"/>
      <c r="I24" s="77"/>
      <c r="J24" s="77">
        <f t="shared" ref="J24:J25" si="4">SUM(F24:I24)*14</f>
        <v>56</v>
      </c>
      <c r="K24" s="77">
        <f t="shared" ref="K24:K25" si="5">E24*25-J24</f>
        <v>69</v>
      </c>
      <c r="L24" s="156" t="s">
        <v>23</v>
      </c>
      <c r="M24" s="157"/>
      <c r="P24" s="63"/>
      <c r="Q24" s="12"/>
      <c r="R24" s="63"/>
      <c r="S24" s="63"/>
      <c r="T24" s="63"/>
    </row>
    <row r="25" spans="1:20" ht="15.75" customHeight="1" thickBot="1" x14ac:dyDescent="0.3">
      <c r="A25" s="40">
        <v>13</v>
      </c>
      <c r="B25" s="80" t="s">
        <v>173</v>
      </c>
      <c r="C25" s="50" t="s">
        <v>105</v>
      </c>
      <c r="D25" s="69" t="s">
        <v>15</v>
      </c>
      <c r="E25" s="69">
        <v>3</v>
      </c>
      <c r="F25" s="86"/>
      <c r="G25" s="80"/>
      <c r="H25" s="80"/>
      <c r="I25" s="80">
        <v>4</v>
      </c>
      <c r="J25" s="80">
        <f t="shared" si="4"/>
        <v>56</v>
      </c>
      <c r="K25" s="80">
        <f t="shared" si="5"/>
        <v>19</v>
      </c>
      <c r="L25" s="172" t="s">
        <v>24</v>
      </c>
      <c r="M25" s="173"/>
      <c r="P25" s="24"/>
      <c r="Q25" s="12"/>
      <c r="R25" s="23"/>
      <c r="S25" s="23"/>
      <c r="T25" s="23"/>
    </row>
    <row r="26" spans="1:20" ht="15.75" customHeight="1" thickBot="1" x14ac:dyDescent="0.3"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P26" s="24"/>
      <c r="Q26" s="12"/>
      <c r="R26" s="23"/>
      <c r="S26" s="23"/>
      <c r="T26" s="23"/>
    </row>
    <row r="27" spans="1:20" ht="15.75" customHeight="1" x14ac:dyDescent="0.25">
      <c r="B27" s="189" t="s">
        <v>32</v>
      </c>
      <c r="C27" s="36" t="str">
        <f>Sem_I!C26</f>
        <v>Discipline Obligatorii:</v>
      </c>
      <c r="D27" s="189">
        <f>SUM(F9:I13)</f>
        <v>14</v>
      </c>
      <c r="E27" s="213"/>
      <c r="F27" s="213"/>
      <c r="G27" s="213"/>
      <c r="H27" s="213"/>
      <c r="I27" s="213"/>
      <c r="J27" s="213"/>
      <c r="K27" s="213"/>
      <c r="L27" s="213"/>
      <c r="M27" s="214"/>
      <c r="P27" s="24"/>
      <c r="Q27" s="12"/>
      <c r="R27" s="23"/>
      <c r="S27" s="23"/>
      <c r="T27" s="23"/>
    </row>
    <row r="28" spans="1:20" ht="15.75" customHeight="1" x14ac:dyDescent="0.25">
      <c r="B28" s="190"/>
      <c r="C28" s="37" t="str">
        <f>Sem_I!C27</f>
        <v>Discipline Opționale:</v>
      </c>
      <c r="D28" s="190">
        <f>SUM(F15:I20)</f>
        <v>7</v>
      </c>
      <c r="E28" s="215"/>
      <c r="F28" s="215"/>
      <c r="G28" s="215"/>
      <c r="H28" s="215"/>
      <c r="I28" s="215"/>
      <c r="J28" s="215"/>
      <c r="K28" s="215"/>
      <c r="L28" s="215"/>
      <c r="M28" s="216"/>
      <c r="P28" s="24"/>
      <c r="Q28" s="12"/>
      <c r="R28" s="23"/>
      <c r="S28" s="23"/>
      <c r="T28" s="23"/>
    </row>
    <row r="29" spans="1:20" s="28" customFormat="1" ht="15.75" customHeight="1" thickBot="1" x14ac:dyDescent="0.25">
      <c r="A29" s="25"/>
      <c r="B29" s="191"/>
      <c r="C29" s="38" t="str">
        <f>Sem_I!C28</f>
        <v>Discipline Facultative:</v>
      </c>
      <c r="D29" s="191">
        <f>SUM(F24:I25)</f>
        <v>8</v>
      </c>
      <c r="E29" s="217"/>
      <c r="F29" s="217"/>
      <c r="G29" s="217"/>
      <c r="H29" s="217"/>
      <c r="I29" s="217"/>
      <c r="J29" s="217"/>
      <c r="K29" s="217"/>
      <c r="L29" s="217"/>
      <c r="M29" s="218"/>
      <c r="P29" s="32"/>
      <c r="Q29" s="33"/>
      <c r="R29" s="34"/>
      <c r="S29" s="34"/>
      <c r="T29" s="34"/>
    </row>
    <row r="30" spans="1:20" ht="18" customHeight="1" x14ac:dyDescent="0.25"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P30" s="13"/>
      <c r="Q30" s="12"/>
      <c r="R30" s="155"/>
      <c r="S30" s="155"/>
      <c r="T30" s="155"/>
    </row>
    <row r="31" spans="1:20" ht="15" customHeight="1" x14ac:dyDescent="0.25">
      <c r="B31" s="4" t="s">
        <v>36</v>
      </c>
      <c r="C31" s="9"/>
      <c r="D31" s="1"/>
      <c r="E31" s="141" t="s">
        <v>37</v>
      </c>
      <c r="F31" s="141"/>
      <c r="G31" s="4"/>
      <c r="H31" s="1"/>
      <c r="I31" s="1"/>
      <c r="J31" s="201" t="s">
        <v>38</v>
      </c>
      <c r="K31" s="201"/>
      <c r="L31" s="201"/>
      <c r="M31" s="201"/>
      <c r="P31" s="13"/>
      <c r="Q31" s="12"/>
      <c r="R31" s="13"/>
      <c r="S31" s="13"/>
      <c r="T31" s="13"/>
    </row>
    <row r="32" spans="1:20" ht="15" customHeight="1" x14ac:dyDescent="0.25">
      <c r="B32" s="139" t="str">
        <f>Sem_I!B31</f>
        <v>Mihnea-Cosmin COSTOIU</v>
      </c>
      <c r="C32" s="139"/>
      <c r="D32" s="199" t="str">
        <f>Sem_I!D31</f>
        <v>Marius Claudiu LANGA</v>
      </c>
      <c r="E32" s="199"/>
      <c r="F32" s="199"/>
      <c r="G32" s="199"/>
      <c r="H32" s="199"/>
      <c r="I32" s="199"/>
      <c r="J32" s="200" t="str">
        <f>Sem_I!J31</f>
        <v>Manuela Mihaela CIUCUREL</v>
      </c>
      <c r="K32" s="200"/>
      <c r="L32" s="200"/>
      <c r="M32" s="200"/>
      <c r="P32" s="11"/>
      <c r="Q32" s="12"/>
      <c r="R32" s="13"/>
      <c r="S32" s="13"/>
      <c r="T32" s="13"/>
    </row>
    <row r="33" spans="2:20" x14ac:dyDescent="0.25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P33" s="11"/>
      <c r="Q33" s="12"/>
      <c r="R33" s="13"/>
      <c r="S33" s="13"/>
      <c r="T33" s="13"/>
    </row>
    <row r="34" spans="2:20" x14ac:dyDescent="0.25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</row>
    <row r="35" spans="2:20" x14ac:dyDescent="0.25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</row>
    <row r="36" spans="2:20" x14ac:dyDescent="0.25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</row>
    <row r="37" spans="2:20" x14ac:dyDescent="0.25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</row>
    <row r="38" spans="2:20" x14ac:dyDescent="0.25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</row>
    <row r="39" spans="2:20" ht="15" customHeight="1" x14ac:dyDescent="0.25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2:20" ht="15" customHeight="1" x14ac:dyDescent="0.25">
      <c r="B40" s="1"/>
      <c r="C40" s="1"/>
      <c r="H40" s="4"/>
      <c r="I40" s="4"/>
      <c r="J40" s="1"/>
      <c r="K40" s="1"/>
      <c r="L40" s="1"/>
    </row>
    <row r="41" spans="2:20" x14ac:dyDescent="0.25">
      <c r="B41" s="1"/>
      <c r="C41" s="1"/>
      <c r="H41" s="4"/>
      <c r="I41" s="4"/>
      <c r="J41" s="1"/>
      <c r="K41" s="1"/>
      <c r="L41" s="1"/>
    </row>
    <row r="42" spans="2:20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</row>
    <row r="43" spans="2:20" x14ac:dyDescent="0.25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</row>
    <row r="44" spans="2:20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</row>
    <row r="45" spans="2:20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</row>
    <row r="46" spans="2:20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</row>
    <row r="47" spans="2:20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</row>
    <row r="48" spans="2:20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</row>
    <row r="49" spans="1:13" x14ac:dyDescent="0.25">
      <c r="A49" s="81" t="s">
        <v>99</v>
      </c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</row>
    <row r="50" spans="1:13" ht="15" customHeight="1" x14ac:dyDescent="0.25">
      <c r="A50" s="82" t="s">
        <v>40</v>
      </c>
      <c r="B50" s="81"/>
      <c r="C50" s="81"/>
      <c r="D50" s="81"/>
      <c r="E50" s="81"/>
      <c r="F50" s="81"/>
      <c r="G50" s="81"/>
      <c r="H50" s="81"/>
      <c r="I50" s="81"/>
      <c r="J50" s="81"/>
      <c r="K50" s="81"/>
      <c r="L50" s="81"/>
      <c r="M50" s="81"/>
    </row>
    <row r="51" spans="1:13" x14ac:dyDescent="0.25">
      <c r="B51" s="82"/>
      <c r="C51" s="82"/>
      <c r="D51" s="82"/>
      <c r="E51" s="82"/>
      <c r="F51" s="82"/>
      <c r="G51" s="82"/>
      <c r="H51" s="82"/>
      <c r="I51" s="82"/>
      <c r="J51" s="82"/>
      <c r="K51" s="82"/>
      <c r="L51" s="82"/>
      <c r="M51" s="82"/>
    </row>
    <row r="52" spans="1:13" x14ac:dyDescent="0.25">
      <c r="B52" s="1"/>
      <c r="C52" s="1"/>
      <c r="D52" s="141"/>
      <c r="E52" s="141"/>
      <c r="F52" s="141"/>
      <c r="G52" s="141"/>
      <c r="H52" s="1"/>
      <c r="I52" s="1"/>
      <c r="J52" s="1"/>
      <c r="K52" s="1"/>
      <c r="L52" s="1"/>
    </row>
    <row r="53" spans="1:13" x14ac:dyDescent="0.25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</row>
    <row r="54" spans="1:13" x14ac:dyDescent="0.25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</row>
    <row r="55" spans="1:13" x14ac:dyDescent="0.25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</row>
    <row r="56" spans="1:13" x14ac:dyDescent="0.25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</row>
    <row r="57" spans="1:13" x14ac:dyDescent="0.25">
      <c r="B57" s="1"/>
      <c r="C57" s="1"/>
      <c r="D57" s="4"/>
      <c r="E57" s="4"/>
      <c r="F57" s="4"/>
      <c r="G57" s="4"/>
      <c r="H57" s="1"/>
      <c r="I57" s="1"/>
      <c r="J57" s="1"/>
      <c r="K57" s="1"/>
      <c r="L57" s="1"/>
    </row>
    <row r="58" spans="1:13" x14ac:dyDescent="0.25">
      <c r="B58" s="1"/>
      <c r="C58" s="1"/>
      <c r="D58" s="4"/>
      <c r="E58" s="4"/>
      <c r="F58" s="4"/>
      <c r="G58" s="4"/>
      <c r="H58" s="1"/>
      <c r="I58" s="1"/>
      <c r="J58" s="1"/>
      <c r="K58" s="1"/>
      <c r="L58" s="1"/>
    </row>
    <row r="59" spans="1:13" x14ac:dyDescent="0.25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</row>
    <row r="60" spans="1:13" x14ac:dyDescent="0.25">
      <c r="B60" s="1"/>
      <c r="C60" s="1"/>
      <c r="D60" s="1"/>
      <c r="E60" s="141"/>
      <c r="F60" s="141"/>
      <c r="G60" s="141"/>
      <c r="H60" s="1"/>
      <c r="I60" s="1"/>
      <c r="J60" s="1"/>
      <c r="K60" s="1"/>
      <c r="L60" s="1"/>
    </row>
    <row r="61" spans="1:13" x14ac:dyDescent="0.25">
      <c r="B61" s="1"/>
      <c r="C61" s="1"/>
      <c r="D61" s="1"/>
      <c r="E61" s="141"/>
      <c r="F61" s="141"/>
      <c r="G61" s="141"/>
      <c r="H61" s="1"/>
      <c r="I61" s="1"/>
      <c r="J61" s="1"/>
      <c r="K61" s="1"/>
      <c r="L61" s="1"/>
    </row>
    <row r="62" spans="1:13" x14ac:dyDescent="0.25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</row>
    <row r="63" spans="1:13" x14ac:dyDescent="0.25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</row>
    <row r="64" spans="1:13" x14ac:dyDescent="0.25"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</row>
  </sheetData>
  <protectedRanges>
    <protectedRange sqref="P25 K1:L1 A24 E9:M9 C9 A9 C11:M13 A10:M10 N9:XFD13 A11:A13 A15:A20 C15:XFD20" name="Editabil"/>
    <protectedRange sqref="D9" name="Editabil_1"/>
    <protectedRange sqref="B9 B11:B13 B15:B20 B24:B25" name="Editabil_2_1_2"/>
  </protectedRanges>
  <mergeCells count="71">
    <mergeCell ref="J17:J18"/>
    <mergeCell ref="K17:K18"/>
    <mergeCell ref="L17:M18"/>
    <mergeCell ref="J19:J20"/>
    <mergeCell ref="K19:K20"/>
    <mergeCell ref="L19:M20"/>
    <mergeCell ref="A8:M8"/>
    <mergeCell ref="A6:A7"/>
    <mergeCell ref="B6:B7"/>
    <mergeCell ref="C6:C7"/>
    <mergeCell ref="B2:C2"/>
    <mergeCell ref="K2:L2"/>
    <mergeCell ref="C3:G3"/>
    <mergeCell ref="K3:L3"/>
    <mergeCell ref="C4:G4"/>
    <mergeCell ref="K4:L4"/>
    <mergeCell ref="K1:L1"/>
    <mergeCell ref="D6:D7"/>
    <mergeCell ref="E6:E7"/>
    <mergeCell ref="D1:H1"/>
    <mergeCell ref="D2:H2"/>
    <mergeCell ref="F6:I6"/>
    <mergeCell ref="J6:K6"/>
    <mergeCell ref="L6:M7"/>
    <mergeCell ref="L10:M10"/>
    <mergeCell ref="L11:M11"/>
    <mergeCell ref="L9:M9"/>
    <mergeCell ref="L15:M16"/>
    <mergeCell ref="A14:M14"/>
    <mergeCell ref="D15:D16"/>
    <mergeCell ref="E15:E16"/>
    <mergeCell ref="F15:F16"/>
    <mergeCell ref="G15:G16"/>
    <mergeCell ref="H15:H16"/>
    <mergeCell ref="I15:I16"/>
    <mergeCell ref="J15:J16"/>
    <mergeCell ref="K15:K16"/>
    <mergeCell ref="L13:M13"/>
    <mergeCell ref="L12:M12"/>
    <mergeCell ref="H19:H20"/>
    <mergeCell ref="I19:I20"/>
    <mergeCell ref="D17:D18"/>
    <mergeCell ref="D19:D20"/>
    <mergeCell ref="E19:E20"/>
    <mergeCell ref="F19:F20"/>
    <mergeCell ref="G19:G20"/>
    <mergeCell ref="E17:E18"/>
    <mergeCell ref="F17:F18"/>
    <mergeCell ref="G17:G18"/>
    <mergeCell ref="H17:H18"/>
    <mergeCell ref="I17:I18"/>
    <mergeCell ref="R30:T30"/>
    <mergeCell ref="B32:C32"/>
    <mergeCell ref="D32:I32"/>
    <mergeCell ref="J32:M32"/>
    <mergeCell ref="E31:F31"/>
    <mergeCell ref="J31:M31"/>
    <mergeCell ref="J21:J22"/>
    <mergeCell ref="K21:K22"/>
    <mergeCell ref="E60:G60"/>
    <mergeCell ref="E61:G61"/>
    <mergeCell ref="D52:G52"/>
    <mergeCell ref="A23:M23"/>
    <mergeCell ref="B27:B29"/>
    <mergeCell ref="D27:M27"/>
    <mergeCell ref="D28:M28"/>
    <mergeCell ref="D29:M29"/>
    <mergeCell ref="L24:M24"/>
    <mergeCell ref="L25:M25"/>
    <mergeCell ref="A21:C22"/>
    <mergeCell ref="E21:E22"/>
  </mergeCells>
  <conditionalFormatting sqref="D1:D8 D14 D26:D48 D21:D24">
    <cfRule type="cellIs" dxfId="190" priority="101" operator="equal">
      <formula>"DI"</formula>
    </cfRule>
    <cfRule type="cellIs" dxfId="189" priority="102" operator="equal">
      <formula>"DM"</formula>
    </cfRule>
    <cfRule type="cellIs" dxfId="188" priority="103" operator="equal">
      <formula>"DJ"</formula>
    </cfRule>
    <cfRule type="cellIs" dxfId="187" priority="104" operator="equal">
      <formula>"D"</formula>
    </cfRule>
    <cfRule type="cellIs" dxfId="186" priority="105" operator="equal">
      <formula>"SI"</formula>
    </cfRule>
    <cfRule type="cellIs" dxfId="185" priority="106" operator="equal">
      <formula>"SM"</formula>
    </cfRule>
    <cfRule type="cellIs" dxfId="184" priority="107" operator="equal">
      <formula>"SJ"</formula>
    </cfRule>
    <cfRule type="cellIs" dxfId="183" priority="108" operator="equal">
      <formula>"S"</formula>
    </cfRule>
    <cfRule type="cellIs" dxfId="182" priority="110" operator="equal">
      <formula>"C"</formula>
    </cfRule>
    <cfRule type="cellIs" dxfId="181" priority="111" operator="equal">
      <formula>"F"</formula>
    </cfRule>
  </conditionalFormatting>
  <conditionalFormatting sqref="D10">
    <cfRule type="cellIs" dxfId="180" priority="91" stopIfTrue="1" operator="equal">
      <formula>"DI"</formula>
    </cfRule>
    <cfRule type="cellIs" dxfId="179" priority="92" stopIfTrue="1" operator="equal">
      <formula>"DJ"</formula>
    </cfRule>
    <cfRule type="cellIs" dxfId="178" priority="93" stopIfTrue="1" operator="equal">
      <formula>"DM"</formula>
    </cfRule>
    <cfRule type="cellIs" dxfId="177" priority="94" stopIfTrue="1" operator="equal">
      <formula>"D"</formula>
    </cfRule>
    <cfRule type="cellIs" dxfId="176" priority="95" operator="equal">
      <formula>"SI"</formula>
    </cfRule>
    <cfRule type="cellIs" dxfId="175" priority="96" operator="equal">
      <formula>"SJ"</formula>
    </cfRule>
    <cfRule type="cellIs" dxfId="174" priority="97" operator="equal">
      <formula>"SM"</formula>
    </cfRule>
    <cfRule type="cellIs" dxfId="173" priority="98" operator="equal">
      <formula>"S"</formula>
    </cfRule>
    <cfRule type="cellIs" dxfId="172" priority="99" operator="equal">
      <formula>"C"</formula>
    </cfRule>
    <cfRule type="cellIs" dxfId="171" priority="100" operator="equal">
      <formula>"F"</formula>
    </cfRule>
  </conditionalFormatting>
  <conditionalFormatting sqref="D11">
    <cfRule type="cellIs" dxfId="170" priority="81" stopIfTrue="1" operator="equal">
      <formula>"DI"</formula>
    </cfRule>
    <cfRule type="cellIs" dxfId="169" priority="82" stopIfTrue="1" operator="equal">
      <formula>"DJ"</formula>
    </cfRule>
    <cfRule type="cellIs" dxfId="168" priority="83" stopIfTrue="1" operator="equal">
      <formula>"DM"</formula>
    </cfRule>
    <cfRule type="cellIs" dxfId="167" priority="84" stopIfTrue="1" operator="equal">
      <formula>"D"</formula>
    </cfRule>
    <cfRule type="cellIs" dxfId="166" priority="85" operator="equal">
      <formula>"SI"</formula>
    </cfRule>
    <cfRule type="cellIs" dxfId="165" priority="86" operator="equal">
      <formula>"SJ"</formula>
    </cfRule>
    <cfRule type="cellIs" dxfId="164" priority="87" operator="equal">
      <formula>"SM"</formula>
    </cfRule>
    <cfRule type="cellIs" dxfId="163" priority="88" operator="equal">
      <formula>"S"</formula>
    </cfRule>
    <cfRule type="cellIs" dxfId="162" priority="89" operator="equal">
      <formula>"C"</formula>
    </cfRule>
    <cfRule type="cellIs" dxfId="161" priority="90" operator="equal">
      <formula>"F"</formula>
    </cfRule>
  </conditionalFormatting>
  <conditionalFormatting sqref="D12">
    <cfRule type="cellIs" dxfId="160" priority="61" stopIfTrue="1" operator="equal">
      <formula>"DI"</formula>
    </cfRule>
    <cfRule type="cellIs" dxfId="159" priority="62" stopIfTrue="1" operator="equal">
      <formula>"DJ"</formula>
    </cfRule>
    <cfRule type="cellIs" dxfId="158" priority="63" stopIfTrue="1" operator="equal">
      <formula>"DM"</formula>
    </cfRule>
    <cfRule type="cellIs" dxfId="157" priority="64" stopIfTrue="1" operator="equal">
      <formula>"D"</formula>
    </cfRule>
    <cfRule type="cellIs" dxfId="156" priority="65" operator="equal">
      <formula>"SI"</formula>
    </cfRule>
    <cfRule type="cellIs" dxfId="155" priority="66" operator="equal">
      <formula>"SJ"</formula>
    </cfRule>
    <cfRule type="cellIs" dxfId="154" priority="67" operator="equal">
      <formula>"SM"</formula>
    </cfRule>
    <cfRule type="cellIs" dxfId="153" priority="68" operator="equal">
      <formula>"S"</formula>
    </cfRule>
    <cfRule type="cellIs" dxfId="152" priority="69" operator="equal">
      <formula>"C"</formula>
    </cfRule>
    <cfRule type="cellIs" dxfId="151" priority="70" operator="equal">
      <formula>"F"</formula>
    </cfRule>
  </conditionalFormatting>
  <conditionalFormatting sqref="D15:D16">
    <cfRule type="cellIs" dxfId="150" priority="51" operator="equal">
      <formula>"DI"</formula>
    </cfRule>
    <cfRule type="cellIs" dxfId="149" priority="52" operator="equal">
      <formula>"DM"</formula>
    </cfRule>
    <cfRule type="cellIs" dxfId="148" priority="53" operator="equal">
      <formula>"DJ"</formula>
    </cfRule>
    <cfRule type="cellIs" dxfId="147" priority="54" operator="equal">
      <formula>"D"</formula>
    </cfRule>
    <cfRule type="cellIs" dxfId="146" priority="55" operator="equal">
      <formula>"SI"</formula>
    </cfRule>
    <cfRule type="cellIs" dxfId="145" priority="56" operator="equal">
      <formula>"SM"</formula>
    </cfRule>
    <cfRule type="cellIs" dxfId="144" priority="57" operator="equal">
      <formula>"SJ"</formula>
    </cfRule>
    <cfRule type="cellIs" dxfId="143" priority="58" operator="equal">
      <formula>"S"</formula>
    </cfRule>
    <cfRule type="cellIs" dxfId="142" priority="59" operator="equal">
      <formula>"C"</formula>
    </cfRule>
    <cfRule type="cellIs" dxfId="141" priority="60" operator="equal">
      <formula>"F"</formula>
    </cfRule>
  </conditionalFormatting>
  <conditionalFormatting sqref="D17:D18">
    <cfRule type="cellIs" dxfId="140" priority="41" operator="equal">
      <formula>"DI"</formula>
    </cfRule>
    <cfRule type="cellIs" dxfId="139" priority="42" operator="equal">
      <formula>"DM"</formula>
    </cfRule>
    <cfRule type="cellIs" dxfId="138" priority="43" operator="equal">
      <formula>"DJ"</formula>
    </cfRule>
    <cfRule type="cellIs" dxfId="137" priority="44" operator="equal">
      <formula>"D"</formula>
    </cfRule>
    <cfRule type="cellIs" dxfId="136" priority="45" operator="equal">
      <formula>"SI"</formula>
    </cfRule>
    <cfRule type="cellIs" dxfId="135" priority="46" operator="equal">
      <formula>"SM"</formula>
    </cfRule>
    <cfRule type="cellIs" dxfId="134" priority="47" operator="equal">
      <formula>"SJ"</formula>
    </cfRule>
    <cfRule type="cellIs" dxfId="133" priority="48" operator="equal">
      <formula>"S"</formula>
    </cfRule>
    <cfRule type="cellIs" dxfId="132" priority="49" operator="equal">
      <formula>"C"</formula>
    </cfRule>
    <cfRule type="cellIs" dxfId="131" priority="50" operator="equal">
      <formula>"F"</formula>
    </cfRule>
  </conditionalFormatting>
  <conditionalFormatting sqref="D19">
    <cfRule type="cellIs" dxfId="130" priority="31" operator="equal">
      <formula>"DI"</formula>
    </cfRule>
    <cfRule type="cellIs" dxfId="129" priority="32" operator="equal">
      <formula>"DM"</formula>
    </cfRule>
    <cfRule type="cellIs" dxfId="128" priority="33" operator="equal">
      <formula>"DJ"</formula>
    </cfRule>
    <cfRule type="cellIs" dxfId="127" priority="34" operator="equal">
      <formula>"D"</formula>
    </cfRule>
    <cfRule type="cellIs" dxfId="126" priority="35" operator="equal">
      <formula>"SI"</formula>
    </cfRule>
    <cfRule type="cellIs" dxfId="125" priority="36" operator="equal">
      <formula>"SM"</formula>
    </cfRule>
    <cfRule type="cellIs" dxfId="124" priority="37" operator="equal">
      <formula>"SJ"</formula>
    </cfRule>
    <cfRule type="cellIs" dxfId="123" priority="38" operator="equal">
      <formula>"S"</formula>
    </cfRule>
    <cfRule type="cellIs" dxfId="122" priority="39" operator="equal">
      <formula>"C"</formula>
    </cfRule>
    <cfRule type="cellIs" dxfId="121" priority="40" operator="equal">
      <formula>"F"</formula>
    </cfRule>
  </conditionalFormatting>
  <conditionalFormatting sqref="D9">
    <cfRule type="cellIs" dxfId="120" priority="21" operator="equal">
      <formula>"DI"</formula>
    </cfRule>
    <cfRule type="cellIs" dxfId="119" priority="22" operator="equal">
      <formula>"DM"</formula>
    </cfRule>
    <cfRule type="cellIs" dxfId="118" priority="23" operator="equal">
      <formula>"DJ"</formula>
    </cfRule>
    <cfRule type="cellIs" dxfId="117" priority="24" operator="equal">
      <formula>"D"</formula>
    </cfRule>
    <cfRule type="cellIs" dxfId="116" priority="25" operator="equal">
      <formula>"SI"</formula>
    </cfRule>
    <cfRule type="cellIs" dxfId="115" priority="26" operator="equal">
      <formula>"SM"</formula>
    </cfRule>
    <cfRule type="cellIs" dxfId="114" priority="27" operator="equal">
      <formula>"SJ"</formula>
    </cfRule>
    <cfRule type="cellIs" dxfId="113" priority="28" operator="equal">
      <formula>"S"</formula>
    </cfRule>
    <cfRule type="cellIs" dxfId="112" priority="29" operator="equal">
      <formula>"C"</formula>
    </cfRule>
    <cfRule type="cellIs" dxfId="111" priority="30" operator="equal">
      <formula>"F"</formula>
    </cfRule>
  </conditionalFormatting>
  <conditionalFormatting sqref="D25">
    <cfRule type="cellIs" dxfId="110" priority="11" stopIfTrue="1" operator="equal">
      <formula>"DI"</formula>
    </cfRule>
    <cfRule type="cellIs" dxfId="109" priority="12" stopIfTrue="1" operator="equal">
      <formula>"DJ"</formula>
    </cfRule>
    <cfRule type="cellIs" dxfId="108" priority="13" stopIfTrue="1" operator="equal">
      <formula>"DM"</formula>
    </cfRule>
    <cfRule type="cellIs" dxfId="107" priority="14" stopIfTrue="1" operator="equal">
      <formula>"D"</formula>
    </cfRule>
    <cfRule type="cellIs" dxfId="106" priority="15" operator="equal">
      <formula>"SI"</formula>
    </cfRule>
    <cfRule type="cellIs" dxfId="105" priority="16" operator="equal">
      <formula>"SJ"</formula>
    </cfRule>
    <cfRule type="cellIs" dxfId="104" priority="17" operator="equal">
      <formula>"SM"</formula>
    </cfRule>
    <cfRule type="cellIs" dxfId="103" priority="18" operator="equal">
      <formula>"S"</formula>
    </cfRule>
    <cfRule type="cellIs" dxfId="102" priority="19" operator="equal">
      <formula>"C"</formula>
    </cfRule>
    <cfRule type="cellIs" dxfId="101" priority="20" operator="equal">
      <formula>"F"</formula>
    </cfRule>
  </conditionalFormatting>
  <conditionalFormatting sqref="D13">
    <cfRule type="cellIs" dxfId="100" priority="1" operator="equal">
      <formula>"DI"</formula>
    </cfRule>
    <cfRule type="cellIs" dxfId="99" priority="2" operator="equal">
      <formula>"DM"</formula>
    </cfRule>
    <cfRule type="cellIs" dxfId="98" priority="3" operator="equal">
      <formula>"DJ"</formula>
    </cfRule>
    <cfRule type="cellIs" dxfId="97" priority="4" operator="equal">
      <formula>"D"</formula>
    </cfRule>
    <cfRule type="cellIs" dxfId="96" priority="5" operator="equal">
      <formula>"SI"</formula>
    </cfRule>
    <cfRule type="cellIs" dxfId="95" priority="6" operator="equal">
      <formula>"SM"</formula>
    </cfRule>
    <cfRule type="cellIs" dxfId="94" priority="7" operator="equal">
      <formula>"SJ"</formula>
    </cfRule>
    <cfRule type="cellIs" dxfId="93" priority="8" operator="equal">
      <formula>"S"</formula>
    </cfRule>
    <cfRule type="cellIs" dxfId="92" priority="9" operator="equal">
      <formula>"C"</formula>
    </cfRule>
    <cfRule type="cellIs" dxfId="91" priority="10" operator="equal">
      <formula>"F"</formula>
    </cfRule>
  </conditionalFormatting>
  <printOptions horizontalCentered="1" verticalCentered="1"/>
  <pageMargins left="0.15748031496062992" right="0.23622047244094491" top="0.43307086614173229" bottom="0.19685039370078741" header="0.31496062992125984" footer="0.15748031496062992"/>
  <pageSetup paperSize="9" scale="97" fitToWidth="0" orientation="landscape" r:id="rId1"/>
  <rowBreaks count="1" manualBreakCount="1">
    <brk id="32" max="12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2"/>
  <sheetViews>
    <sheetView topLeftCell="A4" zoomScale="90" zoomScaleNormal="90" zoomScaleSheetLayoutView="70" workbookViewId="0">
      <selection activeCell="B9" sqref="B9"/>
    </sheetView>
  </sheetViews>
  <sheetFormatPr defaultRowHeight="15" x14ac:dyDescent="0.25"/>
  <cols>
    <col min="1" max="1" width="4.7109375" style="6" customWidth="1"/>
    <col min="2" max="2" width="19.42578125" bestFit="1" customWidth="1"/>
    <col min="3" max="3" width="45.7109375" customWidth="1"/>
    <col min="4" max="4" width="10.42578125" customWidth="1"/>
    <col min="5" max="5" width="6" customWidth="1"/>
    <col min="6" max="6" width="7.5703125" customWidth="1"/>
    <col min="7" max="9" width="5.5703125" customWidth="1"/>
    <col min="10" max="10" width="16" customWidth="1"/>
    <col min="12" max="13" width="4.7109375" style="6" customWidth="1"/>
    <col min="20" max="20" width="10.140625" customWidth="1"/>
  </cols>
  <sheetData>
    <row r="1" spans="1:20" ht="57" customHeight="1" x14ac:dyDescent="0.3">
      <c r="B1" s="3"/>
      <c r="C1" s="4"/>
      <c r="D1" s="140" t="s">
        <v>0</v>
      </c>
      <c r="E1" s="140"/>
      <c r="F1" s="140"/>
      <c r="G1" s="140"/>
      <c r="H1" s="140"/>
      <c r="I1" s="2"/>
      <c r="J1" s="5"/>
      <c r="K1" s="138"/>
      <c r="L1" s="138"/>
      <c r="P1" s="65"/>
      <c r="Q1" s="65"/>
      <c r="R1" s="65"/>
      <c r="S1" s="65"/>
      <c r="T1" s="65"/>
    </row>
    <row r="2" spans="1:20" ht="15" customHeight="1" x14ac:dyDescent="0.25">
      <c r="B2" s="139"/>
      <c r="C2" s="139"/>
      <c r="D2" s="141" t="str">
        <f>Sem_I!D2</f>
        <v>2024 - 2027</v>
      </c>
      <c r="E2" s="141"/>
      <c r="F2" s="141"/>
      <c r="G2" s="141"/>
      <c r="H2" s="141"/>
      <c r="J2" s="8" t="str">
        <f>Sem_I!J2</f>
        <v>Anul universitar:</v>
      </c>
      <c r="K2" s="245" t="s">
        <v>53</v>
      </c>
      <c r="L2" s="245"/>
      <c r="P2" s="13"/>
      <c r="Q2" s="13"/>
      <c r="R2" s="13"/>
      <c r="S2" s="13"/>
      <c r="T2" s="13"/>
    </row>
    <row r="3" spans="1:20" x14ac:dyDescent="0.25">
      <c r="B3" s="7" t="s">
        <v>2</v>
      </c>
      <c r="C3" s="139" t="str">
        <f>Sem_I!C3</f>
        <v>Ştiinţe ale comunicării</v>
      </c>
      <c r="D3" s="139"/>
      <c r="E3" s="139"/>
      <c r="F3" s="139"/>
      <c r="G3" s="139"/>
      <c r="J3" s="8" t="str">
        <f>Sem_I!J3</f>
        <v>Anul de studii:</v>
      </c>
      <c r="K3" s="139" t="s">
        <v>50</v>
      </c>
      <c r="L3" s="139"/>
      <c r="P3" s="13"/>
      <c r="Q3" s="13"/>
      <c r="R3" s="13"/>
      <c r="S3" s="13"/>
      <c r="T3" s="13"/>
    </row>
    <row r="4" spans="1:20" x14ac:dyDescent="0.25">
      <c r="B4" s="7" t="s">
        <v>5</v>
      </c>
      <c r="C4" s="139" t="str">
        <f>Sem_I!C4</f>
        <v>Jurnalism</v>
      </c>
      <c r="D4" s="139"/>
      <c r="E4" s="139"/>
      <c r="F4" s="139"/>
      <c r="G4" s="139"/>
      <c r="J4" s="8" t="str">
        <f>Sem_I!J4</f>
        <v>Semestrul:</v>
      </c>
      <c r="K4" s="139" t="s">
        <v>4</v>
      </c>
      <c r="L4" s="139"/>
      <c r="P4" s="13"/>
      <c r="Q4" s="13"/>
      <c r="R4" s="13"/>
      <c r="S4" s="13"/>
      <c r="T4" s="13"/>
    </row>
    <row r="5" spans="1:20" s="28" customFormat="1" ht="12" customHeight="1" thickBot="1" x14ac:dyDescent="0.25">
      <c r="A5" s="25"/>
      <c r="B5" s="26"/>
      <c r="C5" s="27"/>
      <c r="D5" s="27"/>
      <c r="E5" s="27"/>
      <c r="F5" s="27"/>
      <c r="G5" s="27"/>
      <c r="J5" s="29"/>
      <c r="K5" s="30"/>
      <c r="L5" s="27"/>
      <c r="M5" s="25"/>
      <c r="P5" s="13"/>
      <c r="Q5" s="13"/>
      <c r="R5" s="13"/>
      <c r="S5" s="13"/>
      <c r="T5" s="13"/>
    </row>
    <row r="6" spans="1:20" s="1" customFormat="1" ht="20.100000000000001" customHeight="1" x14ac:dyDescent="0.25">
      <c r="A6" s="149" t="s">
        <v>7</v>
      </c>
      <c r="B6" s="145" t="s">
        <v>8</v>
      </c>
      <c r="C6" s="145" t="s">
        <v>9</v>
      </c>
      <c r="D6" s="145" t="s">
        <v>10</v>
      </c>
      <c r="E6" s="147" t="s">
        <v>11</v>
      </c>
      <c r="F6" s="145" t="s">
        <v>12</v>
      </c>
      <c r="G6" s="145"/>
      <c r="H6" s="145"/>
      <c r="I6" s="145"/>
      <c r="J6" s="145" t="s">
        <v>13</v>
      </c>
      <c r="K6" s="145"/>
      <c r="L6" s="145" t="s">
        <v>14</v>
      </c>
      <c r="M6" s="151"/>
      <c r="P6" s="13"/>
      <c r="Q6" s="13"/>
      <c r="R6" s="13"/>
      <c r="S6" s="13"/>
      <c r="T6" s="13"/>
    </row>
    <row r="7" spans="1:20" x14ac:dyDescent="0.25">
      <c r="A7" s="232"/>
      <c r="B7" s="227"/>
      <c r="C7" s="227"/>
      <c r="D7" s="227"/>
      <c r="E7" s="233"/>
      <c r="F7" s="35" t="s">
        <v>15</v>
      </c>
      <c r="G7" s="35" t="s">
        <v>16</v>
      </c>
      <c r="H7" s="35" t="s">
        <v>17</v>
      </c>
      <c r="I7" s="35" t="s">
        <v>18</v>
      </c>
      <c r="J7" s="35" t="s">
        <v>19</v>
      </c>
      <c r="K7" s="35" t="s">
        <v>20</v>
      </c>
      <c r="L7" s="227"/>
      <c r="M7" s="228"/>
      <c r="P7" s="13"/>
      <c r="Q7" s="13"/>
      <c r="R7" s="13"/>
      <c r="S7" s="13"/>
      <c r="T7" s="13"/>
    </row>
    <row r="8" spans="1:20" ht="15.75" thickBot="1" x14ac:dyDescent="0.3">
      <c r="A8" s="229" t="s">
        <v>21</v>
      </c>
      <c r="B8" s="230"/>
      <c r="C8" s="230"/>
      <c r="D8" s="230"/>
      <c r="E8" s="230"/>
      <c r="F8" s="230"/>
      <c r="G8" s="230"/>
      <c r="H8" s="230"/>
      <c r="I8" s="230"/>
      <c r="J8" s="230"/>
      <c r="K8" s="230"/>
      <c r="L8" s="230"/>
      <c r="M8" s="231"/>
      <c r="P8" s="13"/>
      <c r="Q8" s="13"/>
      <c r="R8" s="13"/>
      <c r="S8" s="13"/>
      <c r="T8" s="13"/>
    </row>
    <row r="9" spans="1:20" ht="15" customHeight="1" x14ac:dyDescent="0.25">
      <c r="A9" s="41">
        <v>1</v>
      </c>
      <c r="B9" s="79" t="s">
        <v>174</v>
      </c>
      <c r="C9" s="48" t="s">
        <v>80</v>
      </c>
      <c r="D9" s="113" t="s">
        <v>16</v>
      </c>
      <c r="E9" s="117">
        <v>6</v>
      </c>
      <c r="F9" s="119">
        <v>2</v>
      </c>
      <c r="G9" s="120">
        <v>2</v>
      </c>
      <c r="H9" s="120"/>
      <c r="I9" s="120"/>
      <c r="J9" s="120">
        <f>SUM(F9:I9)*14</f>
        <v>56</v>
      </c>
      <c r="K9" s="120">
        <f>E9*25-J9</f>
        <v>94</v>
      </c>
      <c r="L9" s="180" t="s">
        <v>23</v>
      </c>
      <c r="M9" s="209"/>
      <c r="P9" s="13"/>
      <c r="Q9" s="13"/>
      <c r="R9" s="13"/>
      <c r="S9" s="13"/>
      <c r="T9" s="13"/>
    </row>
    <row r="10" spans="1:20" ht="15" customHeight="1" x14ac:dyDescent="0.25">
      <c r="A10" s="39">
        <v>2</v>
      </c>
      <c r="B10" s="77" t="s">
        <v>175</v>
      </c>
      <c r="C10" s="49" t="s">
        <v>81</v>
      </c>
      <c r="D10" s="114" t="s">
        <v>25</v>
      </c>
      <c r="E10" s="118">
        <v>6</v>
      </c>
      <c r="F10" s="121">
        <v>2</v>
      </c>
      <c r="G10" s="74">
        <v>2</v>
      </c>
      <c r="H10" s="74"/>
      <c r="I10" s="74"/>
      <c r="J10" s="74">
        <f t="shared" ref="J10:J17" si="0">SUM(F10:I10)*14</f>
        <v>56</v>
      </c>
      <c r="K10" s="74">
        <f t="shared" ref="K10:K17" si="1">E10*25-J10</f>
        <v>94</v>
      </c>
      <c r="L10" s="176" t="s">
        <v>23</v>
      </c>
      <c r="M10" s="177"/>
      <c r="P10" s="13"/>
      <c r="Q10" s="13"/>
      <c r="R10" s="13"/>
      <c r="S10" s="13"/>
      <c r="T10" s="13"/>
    </row>
    <row r="11" spans="1:20" ht="15" customHeight="1" x14ac:dyDescent="0.25">
      <c r="A11" s="39">
        <v>3</v>
      </c>
      <c r="B11" s="77" t="s">
        <v>176</v>
      </c>
      <c r="C11" s="49" t="s">
        <v>82</v>
      </c>
      <c r="D11" s="115" t="s">
        <v>16</v>
      </c>
      <c r="E11" s="118">
        <v>6</v>
      </c>
      <c r="F11" s="121">
        <v>2</v>
      </c>
      <c r="G11" s="74"/>
      <c r="H11" s="74">
        <v>2</v>
      </c>
      <c r="I11" s="74"/>
      <c r="J11" s="74">
        <f t="shared" si="0"/>
        <v>56</v>
      </c>
      <c r="K11" s="74">
        <f t="shared" si="1"/>
        <v>94</v>
      </c>
      <c r="L11" s="156" t="s">
        <v>23</v>
      </c>
      <c r="M11" s="157"/>
      <c r="P11" s="13"/>
      <c r="Q11" s="13"/>
      <c r="R11" s="13"/>
      <c r="S11" s="13"/>
      <c r="T11" s="13"/>
    </row>
    <row r="12" spans="1:20" ht="15.75" thickBot="1" x14ac:dyDescent="0.3">
      <c r="A12" s="40">
        <v>4</v>
      </c>
      <c r="B12" s="80" t="s">
        <v>177</v>
      </c>
      <c r="C12" s="50" t="s">
        <v>83</v>
      </c>
      <c r="D12" s="116" t="s">
        <v>16</v>
      </c>
      <c r="E12" s="118">
        <v>5</v>
      </c>
      <c r="F12" s="122">
        <v>2</v>
      </c>
      <c r="G12" s="123"/>
      <c r="H12" s="123">
        <v>2</v>
      </c>
      <c r="I12" s="123"/>
      <c r="J12" s="123">
        <f t="shared" si="0"/>
        <v>56</v>
      </c>
      <c r="K12" s="123">
        <f t="shared" si="1"/>
        <v>69</v>
      </c>
      <c r="L12" s="256" t="s">
        <v>23</v>
      </c>
      <c r="M12" s="257"/>
      <c r="P12" s="13"/>
      <c r="Q12" s="13"/>
      <c r="R12" s="13"/>
      <c r="S12" s="13"/>
      <c r="T12" s="13"/>
    </row>
    <row r="13" spans="1:20" ht="14.45" customHeight="1" thickBot="1" x14ac:dyDescent="0.3">
      <c r="A13" s="169" t="s">
        <v>26</v>
      </c>
      <c r="B13" s="170"/>
      <c r="C13" s="170"/>
      <c r="D13" s="244"/>
      <c r="E13" s="259"/>
      <c r="F13" s="170"/>
      <c r="G13" s="170"/>
      <c r="H13" s="170"/>
      <c r="I13" s="170"/>
      <c r="J13" s="170"/>
      <c r="K13" s="170"/>
      <c r="L13" s="170"/>
      <c r="M13" s="171"/>
      <c r="P13" s="13"/>
      <c r="Q13" s="13"/>
      <c r="R13" s="13"/>
      <c r="S13" s="13"/>
      <c r="T13" s="13"/>
    </row>
    <row r="14" spans="1:20" ht="15" customHeight="1" x14ac:dyDescent="0.25">
      <c r="A14" s="41">
        <v>5</v>
      </c>
      <c r="B14" s="129" t="s">
        <v>178</v>
      </c>
      <c r="C14" s="52" t="s">
        <v>179</v>
      </c>
      <c r="D14" s="247" t="s">
        <v>16</v>
      </c>
      <c r="E14" s="248">
        <v>3</v>
      </c>
      <c r="F14" s="223"/>
      <c r="G14" s="180"/>
      <c r="H14" s="180"/>
      <c r="I14" s="180">
        <v>2</v>
      </c>
      <c r="J14" s="160">
        <f t="shared" si="0"/>
        <v>28</v>
      </c>
      <c r="K14" s="180">
        <f t="shared" si="1"/>
        <v>47</v>
      </c>
      <c r="L14" s="180" t="s">
        <v>24</v>
      </c>
      <c r="M14" s="209"/>
      <c r="P14" s="13"/>
      <c r="Q14" s="13"/>
      <c r="R14" s="13"/>
      <c r="S14" s="13"/>
      <c r="T14" s="13"/>
    </row>
    <row r="15" spans="1:20" ht="15" customHeight="1" thickBot="1" x14ac:dyDescent="0.3">
      <c r="A15" s="61">
        <v>6</v>
      </c>
      <c r="B15" s="130" t="s">
        <v>181</v>
      </c>
      <c r="C15" s="100" t="s">
        <v>180</v>
      </c>
      <c r="D15" s="220"/>
      <c r="E15" s="249"/>
      <c r="F15" s="224"/>
      <c r="G15" s="172"/>
      <c r="H15" s="172"/>
      <c r="I15" s="172"/>
      <c r="J15" s="161">
        <f t="shared" si="0"/>
        <v>0</v>
      </c>
      <c r="K15" s="172">
        <f t="shared" si="1"/>
        <v>0</v>
      </c>
      <c r="L15" s="172"/>
      <c r="M15" s="173"/>
      <c r="P15" s="13"/>
      <c r="Q15" s="13"/>
      <c r="R15" s="13"/>
      <c r="S15" s="13"/>
      <c r="T15" s="13"/>
    </row>
    <row r="16" spans="1:20" ht="15" customHeight="1" x14ac:dyDescent="0.25">
      <c r="A16" s="41">
        <v>7</v>
      </c>
      <c r="B16" s="129" t="s">
        <v>182</v>
      </c>
      <c r="C16" s="52" t="s">
        <v>84</v>
      </c>
      <c r="D16" s="247" t="s">
        <v>16</v>
      </c>
      <c r="E16" s="248">
        <v>4</v>
      </c>
      <c r="F16" s="250">
        <v>2</v>
      </c>
      <c r="G16" s="180">
        <v>2</v>
      </c>
      <c r="H16" s="180"/>
      <c r="I16" s="180"/>
      <c r="J16" s="160">
        <f t="shared" si="0"/>
        <v>56</v>
      </c>
      <c r="K16" s="180">
        <f t="shared" si="1"/>
        <v>44</v>
      </c>
      <c r="L16" s="180" t="s">
        <v>23</v>
      </c>
      <c r="M16" s="209"/>
      <c r="P16" s="13"/>
      <c r="Q16" s="13"/>
      <c r="R16" s="13"/>
      <c r="S16" s="13"/>
      <c r="T16" s="13"/>
    </row>
    <row r="17" spans="1:20" ht="15" customHeight="1" thickBot="1" x14ac:dyDescent="0.3">
      <c r="A17" s="40">
        <v>8</v>
      </c>
      <c r="B17" s="128" t="s">
        <v>183</v>
      </c>
      <c r="C17" s="53" t="s">
        <v>85</v>
      </c>
      <c r="D17" s="220"/>
      <c r="E17" s="249"/>
      <c r="F17" s="251"/>
      <c r="G17" s="172"/>
      <c r="H17" s="172"/>
      <c r="I17" s="172"/>
      <c r="J17" s="161">
        <f t="shared" si="0"/>
        <v>0</v>
      </c>
      <c r="K17" s="172">
        <f t="shared" si="1"/>
        <v>0</v>
      </c>
      <c r="L17" s="172"/>
      <c r="M17" s="173"/>
      <c r="P17" s="13"/>
      <c r="Q17" s="13"/>
      <c r="R17" s="13"/>
      <c r="S17" s="13"/>
      <c r="T17" s="13"/>
    </row>
    <row r="18" spans="1:20" x14ac:dyDescent="0.25">
      <c r="A18" s="202" t="s">
        <v>27</v>
      </c>
      <c r="B18" s="246"/>
      <c r="C18" s="246"/>
      <c r="D18" s="14" t="s">
        <v>28</v>
      </c>
      <c r="E18" s="174">
        <f t="shared" ref="E18:K18" si="2">SUM(E9:E17)</f>
        <v>30</v>
      </c>
      <c r="F18" s="46">
        <f t="shared" si="2"/>
        <v>10</v>
      </c>
      <c r="G18" s="46">
        <f t="shared" si="2"/>
        <v>6</v>
      </c>
      <c r="H18" s="46">
        <f t="shared" si="2"/>
        <v>4</v>
      </c>
      <c r="I18" s="46">
        <f t="shared" si="2"/>
        <v>2</v>
      </c>
      <c r="J18" s="185">
        <f t="shared" si="2"/>
        <v>308</v>
      </c>
      <c r="K18" s="185">
        <f t="shared" si="2"/>
        <v>442</v>
      </c>
      <c r="L18" s="46" t="s">
        <v>29</v>
      </c>
      <c r="M18" s="47" t="s">
        <v>24</v>
      </c>
      <c r="P18" s="13"/>
      <c r="Q18" s="13"/>
      <c r="R18" s="13"/>
      <c r="S18" s="13"/>
      <c r="T18" s="13"/>
    </row>
    <row r="19" spans="1:20" ht="15.75" thickBot="1" x14ac:dyDescent="0.3">
      <c r="A19" s="203"/>
      <c r="B19" s="204"/>
      <c r="C19" s="204"/>
      <c r="D19" s="15" t="s">
        <v>30</v>
      </c>
      <c r="E19" s="175"/>
      <c r="F19" s="16">
        <f>COUNT(F9:F17)</f>
        <v>5</v>
      </c>
      <c r="G19" s="16">
        <f>COUNT(G9:G17)</f>
        <v>3</v>
      </c>
      <c r="H19" s="16">
        <f>COUNT(H9:H17)</f>
        <v>2</v>
      </c>
      <c r="I19" s="16">
        <f>COUNT(I9:I17)</f>
        <v>1</v>
      </c>
      <c r="J19" s="186"/>
      <c r="K19" s="186"/>
      <c r="L19" s="17">
        <f>COUNTIF(L1:L18,"=E")</f>
        <v>5</v>
      </c>
      <c r="M19" s="18">
        <f>COUNTIF(L1:L18,"=V")</f>
        <v>1</v>
      </c>
      <c r="P19" s="13"/>
      <c r="Q19" s="13"/>
      <c r="R19" s="13"/>
      <c r="S19" s="13"/>
      <c r="T19" s="13"/>
    </row>
    <row r="20" spans="1:20" ht="15" customHeight="1" thickBot="1" x14ac:dyDescent="0.3">
      <c r="A20" s="241" t="s">
        <v>31</v>
      </c>
      <c r="B20" s="242"/>
      <c r="C20" s="242"/>
      <c r="D20" s="242"/>
      <c r="E20" s="242"/>
      <c r="F20" s="242"/>
      <c r="G20" s="242"/>
      <c r="H20" s="242"/>
      <c r="I20" s="242"/>
      <c r="J20" s="242"/>
      <c r="K20" s="242"/>
      <c r="L20" s="242"/>
      <c r="M20" s="243"/>
      <c r="P20" s="13"/>
      <c r="Q20" s="12"/>
      <c r="R20" s="13"/>
      <c r="S20" s="13"/>
      <c r="T20" s="13"/>
    </row>
    <row r="21" spans="1:20" ht="15" customHeight="1" x14ac:dyDescent="0.25">
      <c r="A21" s="41">
        <v>9</v>
      </c>
      <c r="B21" s="129" t="s">
        <v>184</v>
      </c>
      <c r="C21" s="48" t="s">
        <v>51</v>
      </c>
      <c r="D21" s="87" t="s">
        <v>15</v>
      </c>
      <c r="E21" s="87">
        <v>2</v>
      </c>
      <c r="F21" s="85">
        <v>1</v>
      </c>
      <c r="G21" s="79">
        <v>1</v>
      </c>
      <c r="H21" s="79"/>
      <c r="I21" s="79"/>
      <c r="J21" s="79">
        <f t="shared" ref="J21:J23" si="3">SUM(F21:I21)*14</f>
        <v>28</v>
      </c>
      <c r="K21" s="79">
        <f t="shared" ref="K21:K23" si="4">E21*25-J21</f>
        <v>22</v>
      </c>
      <c r="L21" s="180" t="s">
        <v>24</v>
      </c>
      <c r="M21" s="209"/>
      <c r="P21" s="13"/>
      <c r="Q21" s="12"/>
      <c r="R21" s="23"/>
      <c r="S21" s="23"/>
      <c r="T21" s="23"/>
    </row>
    <row r="22" spans="1:20" ht="30" x14ac:dyDescent="0.25">
      <c r="A22" s="43">
        <v>10</v>
      </c>
      <c r="B22" s="127" t="s">
        <v>185</v>
      </c>
      <c r="C22" s="49" t="s">
        <v>52</v>
      </c>
      <c r="D22" s="54" t="s">
        <v>15</v>
      </c>
      <c r="E22" s="54">
        <v>3</v>
      </c>
      <c r="F22" s="125"/>
      <c r="G22" s="124"/>
      <c r="H22" s="124">
        <v>3</v>
      </c>
      <c r="I22" s="124"/>
      <c r="J22" s="77">
        <f t="shared" si="3"/>
        <v>42</v>
      </c>
      <c r="K22" s="77">
        <f t="shared" si="4"/>
        <v>33</v>
      </c>
      <c r="L22" s="156" t="s">
        <v>24</v>
      </c>
      <c r="M22" s="157"/>
      <c r="P22" s="13"/>
      <c r="Q22" s="12"/>
      <c r="R22" s="23"/>
      <c r="S22" s="23"/>
      <c r="T22" s="23"/>
    </row>
    <row r="23" spans="1:20" ht="15.75" customHeight="1" thickBot="1" x14ac:dyDescent="0.3">
      <c r="A23" s="40">
        <v>11</v>
      </c>
      <c r="B23" s="128" t="s">
        <v>186</v>
      </c>
      <c r="C23" s="50" t="s">
        <v>106</v>
      </c>
      <c r="D23" s="88" t="s">
        <v>15</v>
      </c>
      <c r="E23" s="88">
        <v>3</v>
      </c>
      <c r="F23" s="86"/>
      <c r="G23" s="80"/>
      <c r="H23" s="80"/>
      <c r="I23" s="80">
        <v>4</v>
      </c>
      <c r="J23" s="80">
        <f t="shared" si="3"/>
        <v>56</v>
      </c>
      <c r="K23" s="80">
        <f t="shared" si="4"/>
        <v>19</v>
      </c>
      <c r="L23" s="172" t="s">
        <v>24</v>
      </c>
      <c r="M23" s="173"/>
      <c r="P23" s="24"/>
      <c r="Q23" s="12"/>
      <c r="R23" s="23"/>
      <c r="S23" s="23"/>
      <c r="T23" s="23"/>
    </row>
    <row r="24" spans="1:20" ht="15.75" customHeight="1" thickBot="1" x14ac:dyDescent="0.3"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P24" s="24"/>
      <c r="Q24" s="12"/>
      <c r="R24" s="23"/>
      <c r="S24" s="23"/>
      <c r="T24" s="23"/>
    </row>
    <row r="25" spans="1:20" ht="15.75" customHeight="1" x14ac:dyDescent="0.25">
      <c r="B25" s="189" t="s">
        <v>32</v>
      </c>
      <c r="C25" s="36" t="str">
        <f>Sem_I!C26</f>
        <v>Discipline Obligatorii:</v>
      </c>
      <c r="D25" s="192">
        <f>SUM(F9:I12)</f>
        <v>16</v>
      </c>
      <c r="E25" s="193"/>
      <c r="F25" s="193"/>
      <c r="G25" s="193"/>
      <c r="H25" s="193"/>
      <c r="I25" s="193"/>
      <c r="J25" s="193"/>
      <c r="K25" s="193"/>
      <c r="L25" s="193"/>
      <c r="M25" s="194"/>
      <c r="P25" s="24"/>
      <c r="Q25" s="12"/>
      <c r="R25" s="23"/>
      <c r="S25" s="23"/>
      <c r="T25" s="23"/>
    </row>
    <row r="26" spans="1:20" ht="15.75" customHeight="1" x14ac:dyDescent="0.25">
      <c r="B26" s="190"/>
      <c r="C26" s="37" t="str">
        <f>Sem_I!C27</f>
        <v>Discipline Opționale:</v>
      </c>
      <c r="D26" s="195">
        <f>SUM(F14:I17)</f>
        <v>6</v>
      </c>
      <c r="E26" s="196"/>
      <c r="F26" s="196"/>
      <c r="G26" s="196"/>
      <c r="H26" s="196"/>
      <c r="I26" s="196"/>
      <c r="J26" s="196"/>
      <c r="K26" s="196"/>
      <c r="L26" s="196"/>
      <c r="M26" s="197"/>
      <c r="P26" s="24"/>
      <c r="Q26" s="12"/>
      <c r="R26" s="23"/>
      <c r="S26" s="23"/>
      <c r="T26" s="23"/>
    </row>
    <row r="27" spans="1:20" s="28" customFormat="1" ht="15.75" customHeight="1" thickBot="1" x14ac:dyDescent="0.3">
      <c r="A27" s="6"/>
      <c r="B27" s="191"/>
      <c r="C27" s="38" t="str">
        <f>Sem_I!C28</f>
        <v>Discipline Facultative:</v>
      </c>
      <c r="D27" s="175">
        <f>SUM(F21:I23)</f>
        <v>9</v>
      </c>
      <c r="E27" s="186"/>
      <c r="F27" s="186"/>
      <c r="G27" s="186"/>
      <c r="H27" s="186"/>
      <c r="I27" s="186"/>
      <c r="J27" s="186"/>
      <c r="K27" s="186"/>
      <c r="L27" s="186"/>
      <c r="M27" s="198"/>
      <c r="P27" s="32"/>
      <c r="Q27" s="33"/>
      <c r="R27" s="34"/>
      <c r="S27" s="34"/>
      <c r="T27" s="34"/>
    </row>
    <row r="28" spans="1:20" ht="18" customHeight="1" x14ac:dyDescent="0.25">
      <c r="A28" s="25"/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P28" s="13"/>
      <c r="Q28" s="12"/>
      <c r="R28" s="155"/>
      <c r="S28" s="155"/>
      <c r="T28" s="155"/>
    </row>
    <row r="29" spans="1:20" ht="15" customHeight="1" x14ac:dyDescent="0.25">
      <c r="B29" s="4" t="s">
        <v>36</v>
      </c>
      <c r="C29" s="9"/>
      <c r="D29" s="1"/>
      <c r="E29" s="141" t="s">
        <v>37</v>
      </c>
      <c r="F29" s="141"/>
      <c r="G29" s="4"/>
      <c r="H29" s="1"/>
      <c r="I29" s="1"/>
      <c r="J29" s="201" t="s">
        <v>38</v>
      </c>
      <c r="K29" s="201"/>
      <c r="L29" s="201"/>
      <c r="M29" s="201"/>
      <c r="P29" s="13"/>
      <c r="Q29" s="12"/>
      <c r="R29" s="13"/>
      <c r="S29" s="13"/>
      <c r="T29" s="13"/>
    </row>
    <row r="30" spans="1:20" ht="15" customHeight="1" x14ac:dyDescent="0.25">
      <c r="B30" s="139" t="str">
        <f>Sem_I!B31</f>
        <v>Mihnea-Cosmin COSTOIU</v>
      </c>
      <c r="C30" s="139"/>
      <c r="D30" s="199" t="str">
        <f>Sem_I!D31</f>
        <v>Marius Claudiu LANGA</v>
      </c>
      <c r="E30" s="199"/>
      <c r="F30" s="199"/>
      <c r="G30" s="199"/>
      <c r="H30" s="199"/>
      <c r="I30" s="199"/>
      <c r="J30" s="200" t="str">
        <f>Sem_I!J31</f>
        <v>Manuela Mihaela CIUCUREL</v>
      </c>
      <c r="K30" s="200"/>
      <c r="L30" s="200"/>
      <c r="M30" s="200"/>
      <c r="P30" s="11"/>
      <c r="Q30" s="12"/>
      <c r="R30" s="13"/>
      <c r="S30" s="13"/>
      <c r="T30" s="13"/>
    </row>
    <row r="31" spans="1:20" x14ac:dyDescent="0.25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P31" s="11"/>
      <c r="Q31" s="12"/>
      <c r="R31" s="13"/>
      <c r="S31" s="13"/>
      <c r="T31" s="13"/>
    </row>
    <row r="32" spans="1:20" x14ac:dyDescent="0.25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</row>
    <row r="33" spans="1:13" x14ac:dyDescent="0.25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</row>
    <row r="34" spans="1:13" x14ac:dyDescent="0.25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</row>
    <row r="35" spans="1:13" x14ac:dyDescent="0.25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</row>
    <row r="36" spans="1:13" x14ac:dyDescent="0.25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</row>
    <row r="37" spans="1:13" ht="15" customHeight="1" x14ac:dyDescent="0.25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</row>
    <row r="38" spans="1:13" ht="15" customHeight="1" x14ac:dyDescent="0.25">
      <c r="B38" s="1"/>
      <c r="C38" s="1"/>
      <c r="H38" s="4"/>
      <c r="I38" s="4"/>
      <c r="J38" s="1"/>
      <c r="K38" s="1"/>
      <c r="L38" s="1"/>
    </row>
    <row r="39" spans="1:13" x14ac:dyDescent="0.25">
      <c r="B39" s="1"/>
      <c r="C39" s="1"/>
      <c r="H39" s="4"/>
      <c r="I39" s="4"/>
      <c r="J39" s="1"/>
      <c r="K39" s="1"/>
      <c r="L39" s="1"/>
    </row>
    <row r="40" spans="1:13" x14ac:dyDescent="0.25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</row>
    <row r="41" spans="1:13" x14ac:dyDescent="0.25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</row>
    <row r="42" spans="1:13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</row>
    <row r="43" spans="1:13" x14ac:dyDescent="0.25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</row>
    <row r="44" spans="1:13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</row>
    <row r="45" spans="1:13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</row>
    <row r="46" spans="1:13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</row>
    <row r="47" spans="1:13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</row>
    <row r="48" spans="1:13" ht="15" customHeight="1" x14ac:dyDescent="0.25">
      <c r="A48" s="181" t="s">
        <v>99</v>
      </c>
      <c r="B48" s="181"/>
      <c r="C48" s="181"/>
      <c r="D48" s="181"/>
      <c r="E48" s="181"/>
      <c r="F48" s="181"/>
      <c r="G48" s="181"/>
      <c r="H48" s="181"/>
      <c r="I48" s="181"/>
      <c r="J48" s="181"/>
      <c r="K48" s="181"/>
      <c r="L48" s="181"/>
      <c r="M48" s="181"/>
    </row>
    <row r="49" spans="1:13" x14ac:dyDescent="0.25">
      <c r="A49" s="182" t="s">
        <v>40</v>
      </c>
      <c r="B49" s="182"/>
      <c r="C49" s="182"/>
      <c r="D49" s="182"/>
      <c r="E49" s="182"/>
      <c r="F49" s="182"/>
      <c r="G49" s="182"/>
      <c r="H49" s="182"/>
      <c r="I49" s="182"/>
      <c r="J49" s="182"/>
      <c r="K49" s="182"/>
      <c r="L49" s="182"/>
      <c r="M49" s="182"/>
    </row>
    <row r="50" spans="1:13" x14ac:dyDescent="0.25">
      <c r="B50" s="1"/>
      <c r="C50" s="1"/>
      <c r="D50" s="141"/>
      <c r="E50" s="141"/>
      <c r="F50" s="141"/>
      <c r="G50" s="141"/>
      <c r="H50" s="1"/>
      <c r="I50" s="1"/>
      <c r="J50" s="1"/>
      <c r="K50" s="1"/>
      <c r="L50" s="1"/>
    </row>
    <row r="51" spans="1:13" x14ac:dyDescent="0.25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</row>
    <row r="52" spans="1:13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</row>
    <row r="53" spans="1:13" x14ac:dyDescent="0.25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</row>
    <row r="54" spans="1:13" x14ac:dyDescent="0.25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</row>
    <row r="55" spans="1:13" x14ac:dyDescent="0.25">
      <c r="B55" s="1"/>
      <c r="C55" s="1"/>
      <c r="D55" s="4"/>
      <c r="E55" s="4"/>
      <c r="F55" s="4"/>
      <c r="G55" s="4"/>
      <c r="H55" s="1"/>
      <c r="I55" s="1"/>
      <c r="J55" s="1"/>
      <c r="K55" s="1"/>
      <c r="L55" s="1"/>
    </row>
    <row r="56" spans="1:13" x14ac:dyDescent="0.25">
      <c r="B56" s="1"/>
      <c r="C56" s="1"/>
      <c r="D56" s="4"/>
      <c r="E56" s="4"/>
      <c r="F56" s="4"/>
      <c r="G56" s="4"/>
      <c r="H56" s="1"/>
      <c r="I56" s="1"/>
      <c r="J56" s="1"/>
      <c r="K56" s="1"/>
      <c r="L56" s="1"/>
    </row>
    <row r="57" spans="1:13" x14ac:dyDescent="0.25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</row>
    <row r="58" spans="1:13" x14ac:dyDescent="0.25">
      <c r="B58" s="1"/>
      <c r="C58" s="1"/>
      <c r="D58" s="1"/>
      <c r="E58" s="141"/>
      <c r="F58" s="141"/>
      <c r="G58" s="141"/>
      <c r="H58" s="1"/>
      <c r="I58" s="1"/>
      <c r="J58" s="1"/>
      <c r="K58" s="1"/>
      <c r="L58" s="1"/>
    </row>
    <row r="59" spans="1:13" x14ac:dyDescent="0.25">
      <c r="B59" s="1"/>
      <c r="C59" s="1"/>
      <c r="D59" s="1"/>
      <c r="E59" s="141"/>
      <c r="F59" s="141"/>
      <c r="G59" s="141"/>
      <c r="H59" s="1"/>
      <c r="I59" s="1"/>
      <c r="J59" s="1"/>
      <c r="K59" s="1"/>
      <c r="L59" s="1"/>
    </row>
    <row r="60" spans="1:13" x14ac:dyDescent="0.25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</row>
    <row r="61" spans="1:13" x14ac:dyDescent="0.25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</row>
    <row r="62" spans="1:13" x14ac:dyDescent="0.25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</row>
  </sheetData>
  <protectedRanges>
    <protectedRange sqref="K1:L2 K21:K22 A9:A12 C9:XFD12 A14:A17 C14:XFD17 A21:A22" name="Editabil"/>
    <protectedRange sqref="B9:B12 B14:B17 B21:B23" name="Editabil_2_1_2"/>
  </protectedRanges>
  <mergeCells count="64">
    <mergeCell ref="A8:M8"/>
    <mergeCell ref="A6:A7"/>
    <mergeCell ref="B6:B7"/>
    <mergeCell ref="C6:C7"/>
    <mergeCell ref="L14:M15"/>
    <mergeCell ref="L9:M9"/>
    <mergeCell ref="H14:H15"/>
    <mergeCell ref="I14:I15"/>
    <mergeCell ref="J14:J15"/>
    <mergeCell ref="K14:K15"/>
    <mergeCell ref="L10:M10"/>
    <mergeCell ref="L12:M12"/>
    <mergeCell ref="L16:M17"/>
    <mergeCell ref="H16:H17"/>
    <mergeCell ref="I16:I17"/>
    <mergeCell ref="J16:J17"/>
    <mergeCell ref="L11:M11"/>
    <mergeCell ref="A13:M13"/>
    <mergeCell ref="E14:E15"/>
    <mergeCell ref="D14:D15"/>
    <mergeCell ref="F14:F15"/>
    <mergeCell ref="G14:G15"/>
    <mergeCell ref="B2:C2"/>
    <mergeCell ref="K2:L2"/>
    <mergeCell ref="C3:G3"/>
    <mergeCell ref="K3:L3"/>
    <mergeCell ref="C4:G4"/>
    <mergeCell ref="K4:L4"/>
    <mergeCell ref="K1:L1"/>
    <mergeCell ref="D6:D7"/>
    <mergeCell ref="E6:E7"/>
    <mergeCell ref="D1:H1"/>
    <mergeCell ref="D2:H2"/>
    <mergeCell ref="F6:I6"/>
    <mergeCell ref="J6:K6"/>
    <mergeCell ref="L6:M7"/>
    <mergeCell ref="L22:M22"/>
    <mergeCell ref="L21:M21"/>
    <mergeCell ref="K16:K17"/>
    <mergeCell ref="B25:B27"/>
    <mergeCell ref="D25:M25"/>
    <mergeCell ref="D26:M26"/>
    <mergeCell ref="D27:M27"/>
    <mergeCell ref="A20:M20"/>
    <mergeCell ref="A18:C19"/>
    <mergeCell ref="E18:E19"/>
    <mergeCell ref="J18:J19"/>
    <mergeCell ref="K18:K19"/>
    <mergeCell ref="D16:D17"/>
    <mergeCell ref="E16:E17"/>
    <mergeCell ref="F16:F17"/>
    <mergeCell ref="G16:G17"/>
    <mergeCell ref="R28:T28"/>
    <mergeCell ref="B30:C30"/>
    <mergeCell ref="D30:I30"/>
    <mergeCell ref="J30:M30"/>
    <mergeCell ref="A48:M48"/>
    <mergeCell ref="L23:M23"/>
    <mergeCell ref="E58:G58"/>
    <mergeCell ref="E59:G59"/>
    <mergeCell ref="D50:G50"/>
    <mergeCell ref="A49:M49"/>
    <mergeCell ref="E29:F29"/>
    <mergeCell ref="J29:M29"/>
  </mergeCells>
  <conditionalFormatting sqref="D1:D8 D10 D13 D18:D22 D24:D46">
    <cfRule type="cellIs" dxfId="90" priority="61" operator="equal">
      <formula>"DI"</formula>
    </cfRule>
    <cfRule type="cellIs" dxfId="89" priority="62" operator="equal">
      <formula>"DM"</formula>
    </cfRule>
    <cfRule type="cellIs" dxfId="88" priority="63" operator="equal">
      <formula>"DJ"</formula>
    </cfRule>
    <cfRule type="cellIs" dxfId="87" priority="64" operator="equal">
      <formula>"D"</formula>
    </cfRule>
    <cfRule type="cellIs" dxfId="86" priority="65" operator="equal">
      <formula>"SI"</formula>
    </cfRule>
    <cfRule type="cellIs" dxfId="85" priority="66" operator="equal">
      <formula>"SM"</formula>
    </cfRule>
    <cfRule type="cellIs" dxfId="84" priority="67" operator="equal">
      <formula>"SJ"</formula>
    </cfRule>
    <cfRule type="cellIs" dxfId="83" priority="68" operator="equal">
      <formula>"S"</formula>
    </cfRule>
    <cfRule type="cellIs" dxfId="82" priority="70" operator="equal">
      <formula>"C"</formula>
    </cfRule>
    <cfRule type="cellIs" dxfId="81" priority="71" operator="equal">
      <formula>"F"</formula>
    </cfRule>
  </conditionalFormatting>
  <conditionalFormatting sqref="D9">
    <cfRule type="cellIs" dxfId="80" priority="51" stopIfTrue="1" operator="equal">
      <formula>"DI"</formula>
    </cfRule>
    <cfRule type="cellIs" dxfId="79" priority="52" stopIfTrue="1" operator="equal">
      <formula>"DJ"</formula>
    </cfRule>
    <cfRule type="cellIs" dxfId="78" priority="53" stopIfTrue="1" operator="equal">
      <formula>"DM"</formula>
    </cfRule>
    <cfRule type="cellIs" dxfId="77" priority="54" stopIfTrue="1" operator="equal">
      <formula>"D"</formula>
    </cfRule>
    <cfRule type="cellIs" dxfId="76" priority="55" operator="equal">
      <formula>"SI"</formula>
    </cfRule>
    <cfRule type="cellIs" dxfId="75" priority="56" operator="equal">
      <formula>"SJ"</formula>
    </cfRule>
    <cfRule type="cellIs" dxfId="74" priority="57" operator="equal">
      <formula>"SM"</formula>
    </cfRule>
    <cfRule type="cellIs" dxfId="73" priority="58" operator="equal">
      <formula>"S"</formula>
    </cfRule>
    <cfRule type="cellIs" dxfId="72" priority="59" operator="equal">
      <formula>"C"</formula>
    </cfRule>
    <cfRule type="cellIs" dxfId="71" priority="60" operator="equal">
      <formula>"F"</formula>
    </cfRule>
  </conditionalFormatting>
  <conditionalFormatting sqref="D11">
    <cfRule type="cellIs" dxfId="70" priority="41" stopIfTrue="1" operator="equal">
      <formula>"DI"</formula>
    </cfRule>
    <cfRule type="cellIs" dxfId="69" priority="42" stopIfTrue="1" operator="equal">
      <formula>"DJ"</formula>
    </cfRule>
    <cfRule type="cellIs" dxfId="68" priority="43" stopIfTrue="1" operator="equal">
      <formula>"DM"</formula>
    </cfRule>
    <cfRule type="cellIs" dxfId="67" priority="44" stopIfTrue="1" operator="equal">
      <formula>"D"</formula>
    </cfRule>
    <cfRule type="cellIs" dxfId="66" priority="45" operator="equal">
      <formula>"SI"</formula>
    </cfRule>
    <cfRule type="cellIs" dxfId="65" priority="46" operator="equal">
      <formula>"SJ"</formula>
    </cfRule>
    <cfRule type="cellIs" dxfId="64" priority="47" operator="equal">
      <formula>"SM"</formula>
    </cfRule>
    <cfRule type="cellIs" dxfId="63" priority="48" operator="equal">
      <formula>"S"</formula>
    </cfRule>
    <cfRule type="cellIs" dxfId="62" priority="49" operator="equal">
      <formula>"C"</formula>
    </cfRule>
    <cfRule type="cellIs" dxfId="61" priority="50" operator="equal">
      <formula>"F"</formula>
    </cfRule>
  </conditionalFormatting>
  <conditionalFormatting sqref="D12">
    <cfRule type="cellIs" dxfId="60" priority="31" stopIfTrue="1" operator="equal">
      <formula>"DI"</formula>
    </cfRule>
    <cfRule type="cellIs" dxfId="59" priority="32" stopIfTrue="1" operator="equal">
      <formula>"DJ"</formula>
    </cfRule>
    <cfRule type="cellIs" dxfId="58" priority="33" stopIfTrue="1" operator="equal">
      <formula>"DM"</formula>
    </cfRule>
    <cfRule type="cellIs" dxfId="57" priority="34" stopIfTrue="1" operator="equal">
      <formula>"D"</formula>
    </cfRule>
    <cfRule type="cellIs" dxfId="56" priority="35" operator="equal">
      <formula>"SI"</formula>
    </cfRule>
    <cfRule type="cellIs" dxfId="55" priority="36" operator="equal">
      <formula>"SJ"</formula>
    </cfRule>
    <cfRule type="cellIs" dxfId="54" priority="37" operator="equal">
      <formula>"SM"</formula>
    </cfRule>
    <cfRule type="cellIs" dxfId="53" priority="38" operator="equal">
      <formula>"S"</formula>
    </cfRule>
    <cfRule type="cellIs" dxfId="52" priority="39" operator="equal">
      <formula>"C"</formula>
    </cfRule>
    <cfRule type="cellIs" dxfId="51" priority="40" operator="equal">
      <formula>"F"</formula>
    </cfRule>
  </conditionalFormatting>
  <conditionalFormatting sqref="D14:D15">
    <cfRule type="cellIs" dxfId="50" priority="21" operator="equal">
      <formula>"DI"</formula>
    </cfRule>
    <cfRule type="cellIs" dxfId="49" priority="22" operator="equal">
      <formula>"DM"</formula>
    </cfRule>
    <cfRule type="cellIs" dxfId="48" priority="23" operator="equal">
      <formula>"DJ"</formula>
    </cfRule>
    <cfRule type="cellIs" dxfId="47" priority="24" operator="equal">
      <formula>"D"</formula>
    </cfRule>
    <cfRule type="cellIs" dxfId="46" priority="25" operator="equal">
      <formula>"SI"</formula>
    </cfRule>
    <cfRule type="cellIs" dxfId="45" priority="26" operator="equal">
      <formula>"SM"</formula>
    </cfRule>
    <cfRule type="cellIs" dxfId="44" priority="27" operator="equal">
      <formula>"SJ"</formula>
    </cfRule>
    <cfRule type="cellIs" dxfId="43" priority="28" operator="equal">
      <formula>"S"</formula>
    </cfRule>
    <cfRule type="cellIs" dxfId="42" priority="29" operator="equal">
      <formula>"C"</formula>
    </cfRule>
    <cfRule type="cellIs" dxfId="41" priority="30" operator="equal">
      <formula>"F"</formula>
    </cfRule>
  </conditionalFormatting>
  <conditionalFormatting sqref="D16:D17">
    <cfRule type="cellIs" dxfId="40" priority="11" operator="equal">
      <formula>"DI"</formula>
    </cfRule>
    <cfRule type="cellIs" dxfId="39" priority="12" operator="equal">
      <formula>"DM"</formula>
    </cfRule>
    <cfRule type="cellIs" dxfId="38" priority="13" operator="equal">
      <formula>"DJ"</formula>
    </cfRule>
    <cfRule type="cellIs" dxfId="37" priority="14" operator="equal">
      <formula>"D"</formula>
    </cfRule>
    <cfRule type="cellIs" dxfId="36" priority="15" operator="equal">
      <formula>"SI"</formula>
    </cfRule>
    <cfRule type="cellIs" dxfId="35" priority="16" operator="equal">
      <formula>"SM"</formula>
    </cfRule>
    <cfRule type="cellIs" dxfId="34" priority="17" operator="equal">
      <formula>"SJ"</formula>
    </cfRule>
    <cfRule type="cellIs" dxfId="33" priority="18" operator="equal">
      <formula>"S"</formula>
    </cfRule>
    <cfRule type="cellIs" dxfId="32" priority="19" operator="equal">
      <formula>"C"</formula>
    </cfRule>
    <cfRule type="cellIs" dxfId="31" priority="20" operator="equal">
      <formula>"F"</formula>
    </cfRule>
  </conditionalFormatting>
  <conditionalFormatting sqref="D23">
    <cfRule type="cellIs" dxfId="30" priority="1" stopIfTrue="1" operator="equal">
      <formula>"DI"</formula>
    </cfRule>
    <cfRule type="cellIs" dxfId="29" priority="2" stopIfTrue="1" operator="equal">
      <formula>"DJ"</formula>
    </cfRule>
    <cfRule type="cellIs" dxfId="28" priority="3" stopIfTrue="1" operator="equal">
      <formula>"DM"</formula>
    </cfRule>
    <cfRule type="cellIs" dxfId="27" priority="4" stopIfTrue="1" operator="equal">
      <formula>"D"</formula>
    </cfRule>
    <cfRule type="cellIs" dxfId="26" priority="5" operator="equal">
      <formula>"SI"</formula>
    </cfRule>
    <cfRule type="cellIs" dxfId="25" priority="6" operator="equal">
      <formula>"SJ"</formula>
    </cfRule>
    <cfRule type="cellIs" dxfId="24" priority="7" operator="equal">
      <formula>"SM"</formula>
    </cfRule>
    <cfRule type="cellIs" dxfId="23" priority="8" operator="equal">
      <formula>"S"</formula>
    </cfRule>
    <cfRule type="cellIs" dxfId="22" priority="9" operator="equal">
      <formula>"C"</formula>
    </cfRule>
    <cfRule type="cellIs" dxfId="21" priority="10" operator="equal">
      <formula>"F"</formula>
    </cfRule>
  </conditionalFormatting>
  <printOptions horizontalCentered="1" verticalCentered="1"/>
  <pageMargins left="0.15748031496062992" right="0.23622047244094491" top="0.43307086614173229" bottom="0.19685039370078741" header="0.31496062992125984" footer="0.15748031496062992"/>
  <pageSetup paperSize="9" scale="97" fitToWidth="0" orientation="landscape" r:id="rId1"/>
  <rowBreaks count="1" manualBreakCount="1">
    <brk id="31" max="12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0"/>
  <sheetViews>
    <sheetView tabSelected="1" topLeftCell="A7" zoomScale="90" zoomScaleNormal="90" zoomScaleSheetLayoutView="70" workbookViewId="0">
      <selection activeCell="D31" sqref="D31"/>
    </sheetView>
  </sheetViews>
  <sheetFormatPr defaultRowHeight="15" x14ac:dyDescent="0.25"/>
  <cols>
    <col min="1" max="1" width="4.7109375" style="22" customWidth="1"/>
    <col min="2" max="2" width="19.42578125" customWidth="1"/>
    <col min="3" max="3" width="45.7109375" customWidth="1"/>
    <col min="4" max="4" width="10.42578125" customWidth="1"/>
    <col min="5" max="5" width="6" customWidth="1"/>
    <col min="6" max="6" width="7.5703125" customWidth="1"/>
    <col min="7" max="9" width="5.5703125" customWidth="1"/>
    <col min="10" max="10" width="16" customWidth="1"/>
    <col min="12" max="13" width="4.7109375" style="6" customWidth="1"/>
  </cols>
  <sheetData>
    <row r="1" spans="1:20" ht="57" customHeight="1" x14ac:dyDescent="0.3">
      <c r="B1" s="3"/>
      <c r="C1" s="4"/>
      <c r="D1" s="140" t="s">
        <v>0</v>
      </c>
      <c r="E1" s="140"/>
      <c r="F1" s="140"/>
      <c r="G1" s="140"/>
      <c r="H1" s="140"/>
      <c r="I1" s="2"/>
      <c r="J1" s="5"/>
      <c r="K1" s="138"/>
      <c r="L1" s="138"/>
      <c r="P1" s="65"/>
      <c r="Q1" s="65"/>
      <c r="R1" s="65"/>
      <c r="S1" s="65"/>
      <c r="T1" s="65"/>
    </row>
    <row r="2" spans="1:20" ht="15" customHeight="1" x14ac:dyDescent="0.25">
      <c r="B2" s="139"/>
      <c r="C2" s="139"/>
      <c r="D2" s="141" t="str">
        <f>Sem_I!D2</f>
        <v>2024 - 2027</v>
      </c>
      <c r="E2" s="141"/>
      <c r="F2" s="141"/>
      <c r="G2" s="141"/>
      <c r="H2" s="141"/>
      <c r="J2" s="8" t="str">
        <f>Sem_I!J2</f>
        <v>Anul universitar:</v>
      </c>
      <c r="K2" s="139" t="str">
        <f>Sem_V!K2</f>
        <v>2026 - 2027</v>
      </c>
      <c r="L2" s="139"/>
      <c r="P2" s="13"/>
      <c r="Q2" s="13"/>
      <c r="R2" s="13"/>
      <c r="S2" s="13"/>
      <c r="T2" s="13"/>
    </row>
    <row r="3" spans="1:20" x14ac:dyDescent="0.25">
      <c r="B3" s="7" t="s">
        <v>2</v>
      </c>
      <c r="C3" s="139" t="str">
        <f>Sem_I!C3</f>
        <v>Ştiinţe ale comunicării</v>
      </c>
      <c r="D3" s="139"/>
      <c r="E3" s="139"/>
      <c r="F3" s="139"/>
      <c r="G3" s="139"/>
      <c r="J3" s="8" t="str">
        <f>Sem_I!J3</f>
        <v>Anul de studii:</v>
      </c>
      <c r="K3" s="139" t="str">
        <f>Sem_V!K3</f>
        <v>III</v>
      </c>
      <c r="L3" s="139"/>
      <c r="P3" s="13"/>
      <c r="Q3" s="13"/>
      <c r="R3" s="13"/>
      <c r="S3" s="13"/>
      <c r="T3" s="13"/>
    </row>
    <row r="4" spans="1:20" x14ac:dyDescent="0.25">
      <c r="B4" s="7" t="s">
        <v>5</v>
      </c>
      <c r="C4" s="139" t="str">
        <f>Sem_I!C4</f>
        <v>Jurnalism</v>
      </c>
      <c r="D4" s="139"/>
      <c r="E4" s="139"/>
      <c r="F4" s="139"/>
      <c r="G4" s="139"/>
      <c r="J4" s="8" t="str">
        <f>Sem_I!J4</f>
        <v>Semestrul:</v>
      </c>
      <c r="K4" s="139" t="s">
        <v>41</v>
      </c>
      <c r="L4" s="139"/>
      <c r="P4" s="13"/>
      <c r="Q4" s="13"/>
      <c r="R4" s="13"/>
      <c r="S4" s="13"/>
      <c r="T4" s="13"/>
    </row>
    <row r="5" spans="1:20" ht="12" customHeight="1" thickBot="1" x14ac:dyDescent="0.3">
      <c r="B5" s="7"/>
      <c r="C5" s="3"/>
      <c r="D5" s="3"/>
      <c r="E5" s="3"/>
      <c r="F5" s="3"/>
      <c r="G5" s="3"/>
      <c r="J5" s="8"/>
      <c r="K5" s="9"/>
      <c r="L5" s="3"/>
      <c r="P5" s="13"/>
      <c r="Q5" s="13"/>
      <c r="R5" s="13"/>
      <c r="S5" s="13"/>
      <c r="T5" s="13"/>
    </row>
    <row r="6" spans="1:20" s="1" customFormat="1" ht="16.5" customHeight="1" x14ac:dyDescent="0.25">
      <c r="A6" s="260" t="s">
        <v>46</v>
      </c>
      <c r="B6" s="145" t="s">
        <v>8</v>
      </c>
      <c r="C6" s="145" t="s">
        <v>9</v>
      </c>
      <c r="D6" s="145" t="s">
        <v>10</v>
      </c>
      <c r="E6" s="147" t="s">
        <v>11</v>
      </c>
      <c r="F6" s="145" t="s">
        <v>12</v>
      </c>
      <c r="G6" s="145"/>
      <c r="H6" s="145"/>
      <c r="I6" s="145"/>
      <c r="J6" s="145" t="s">
        <v>13</v>
      </c>
      <c r="K6" s="145"/>
      <c r="L6" s="145" t="s">
        <v>14</v>
      </c>
      <c r="M6" s="151"/>
      <c r="P6" s="13"/>
      <c r="Q6" s="13"/>
      <c r="R6" s="13"/>
      <c r="S6" s="13"/>
      <c r="T6" s="13"/>
    </row>
    <row r="7" spans="1:20" ht="15.75" thickBot="1" x14ac:dyDescent="0.3">
      <c r="A7" s="261"/>
      <c r="B7" s="146"/>
      <c r="C7" s="146"/>
      <c r="D7" s="146"/>
      <c r="E7" s="148"/>
      <c r="F7" s="10" t="s">
        <v>15</v>
      </c>
      <c r="G7" s="10" t="s">
        <v>16</v>
      </c>
      <c r="H7" s="10" t="s">
        <v>17</v>
      </c>
      <c r="I7" s="10" t="s">
        <v>18</v>
      </c>
      <c r="J7" s="10" t="s">
        <v>19</v>
      </c>
      <c r="K7" s="10" t="s">
        <v>20</v>
      </c>
      <c r="L7" s="146"/>
      <c r="M7" s="152"/>
      <c r="P7" s="13"/>
      <c r="Q7" s="13"/>
      <c r="R7" s="13"/>
      <c r="S7" s="13"/>
      <c r="T7" s="13"/>
    </row>
    <row r="8" spans="1:20" ht="15.75" thickBot="1" x14ac:dyDescent="0.3">
      <c r="A8" s="262" t="s">
        <v>21</v>
      </c>
      <c r="B8" s="263"/>
      <c r="C8" s="263"/>
      <c r="D8" s="263"/>
      <c r="E8" s="264"/>
      <c r="F8" s="263"/>
      <c r="G8" s="263"/>
      <c r="H8" s="263"/>
      <c r="I8" s="263"/>
      <c r="J8" s="263"/>
      <c r="K8" s="263"/>
      <c r="L8" s="263"/>
      <c r="M8" s="265"/>
      <c r="P8" s="13"/>
      <c r="Q8" s="13"/>
      <c r="R8" s="13"/>
      <c r="S8" s="13"/>
      <c r="T8" s="13"/>
    </row>
    <row r="9" spans="1:20" ht="15" customHeight="1" x14ac:dyDescent="0.25">
      <c r="A9" s="42">
        <v>1</v>
      </c>
      <c r="B9" s="79" t="s">
        <v>187</v>
      </c>
      <c r="C9" s="48" t="s">
        <v>86</v>
      </c>
      <c r="D9" s="66" t="s">
        <v>25</v>
      </c>
      <c r="E9" s="136">
        <v>4</v>
      </c>
      <c r="F9" s="134">
        <v>1</v>
      </c>
      <c r="G9" s="133">
        <v>1</v>
      </c>
      <c r="H9" s="133"/>
      <c r="I9" s="133"/>
      <c r="J9" s="133">
        <f>SUM(F9:I9)*14</f>
        <v>28</v>
      </c>
      <c r="K9" s="133">
        <f t="shared" ref="K9:K18" si="0">E9*25-J9</f>
        <v>72</v>
      </c>
      <c r="L9" s="180" t="s">
        <v>23</v>
      </c>
      <c r="M9" s="209"/>
      <c r="P9" s="13"/>
      <c r="Q9" s="13"/>
      <c r="R9" s="13"/>
      <c r="S9" s="13"/>
      <c r="T9" s="13"/>
    </row>
    <row r="10" spans="1:20" ht="15" customHeight="1" x14ac:dyDescent="0.25">
      <c r="A10" s="43">
        <v>2</v>
      </c>
      <c r="B10" s="77" t="s">
        <v>188</v>
      </c>
      <c r="C10" s="49" t="s">
        <v>87</v>
      </c>
      <c r="D10" s="67" t="s">
        <v>25</v>
      </c>
      <c r="E10" s="55">
        <v>4</v>
      </c>
      <c r="F10" s="56">
        <v>2</v>
      </c>
      <c r="G10" s="132"/>
      <c r="H10" s="132">
        <v>1</v>
      </c>
      <c r="I10" s="132"/>
      <c r="J10" s="132">
        <f t="shared" ref="J10:J14" si="1">SUM(F10:I10)*14</f>
        <v>42</v>
      </c>
      <c r="K10" s="132">
        <f t="shared" si="0"/>
        <v>58</v>
      </c>
      <c r="L10" s="176" t="s">
        <v>23</v>
      </c>
      <c r="M10" s="177"/>
      <c r="P10" s="13"/>
      <c r="Q10" s="13"/>
      <c r="R10" s="13"/>
      <c r="S10" s="13"/>
      <c r="T10" s="13"/>
    </row>
    <row r="11" spans="1:20" ht="15" customHeight="1" x14ac:dyDescent="0.25">
      <c r="A11" s="43">
        <v>3</v>
      </c>
      <c r="B11" s="77" t="s">
        <v>189</v>
      </c>
      <c r="C11" s="49" t="s">
        <v>88</v>
      </c>
      <c r="D11" s="67" t="s">
        <v>16</v>
      </c>
      <c r="E11" s="55">
        <v>5</v>
      </c>
      <c r="F11" s="56">
        <v>2</v>
      </c>
      <c r="G11" s="132"/>
      <c r="H11" s="132">
        <v>2</v>
      </c>
      <c r="I11" s="132">
        <v>1</v>
      </c>
      <c r="J11" s="132">
        <f t="shared" si="1"/>
        <v>70</v>
      </c>
      <c r="K11" s="132">
        <f t="shared" si="0"/>
        <v>55</v>
      </c>
      <c r="L11" s="176" t="s">
        <v>23</v>
      </c>
      <c r="M11" s="177"/>
      <c r="P11" s="13"/>
      <c r="Q11" s="13"/>
      <c r="R11" s="13"/>
      <c r="S11" s="13"/>
      <c r="T11" s="13"/>
    </row>
    <row r="12" spans="1:20" x14ac:dyDescent="0.25">
      <c r="A12" s="43">
        <v>4</v>
      </c>
      <c r="B12" s="77" t="s">
        <v>190</v>
      </c>
      <c r="C12" s="49" t="s">
        <v>89</v>
      </c>
      <c r="D12" s="67" t="s">
        <v>16</v>
      </c>
      <c r="E12" s="55">
        <v>5</v>
      </c>
      <c r="F12" s="56">
        <v>2</v>
      </c>
      <c r="G12" s="132"/>
      <c r="H12" s="132">
        <v>2</v>
      </c>
      <c r="I12" s="132"/>
      <c r="J12" s="132">
        <f t="shared" si="1"/>
        <v>56</v>
      </c>
      <c r="K12" s="132">
        <f t="shared" si="0"/>
        <v>69</v>
      </c>
      <c r="L12" s="176" t="s">
        <v>23</v>
      </c>
      <c r="M12" s="177"/>
      <c r="P12" s="13"/>
      <c r="Q12" s="13"/>
      <c r="R12" s="13"/>
      <c r="S12" s="13"/>
      <c r="T12" s="13"/>
    </row>
    <row r="13" spans="1:20" x14ac:dyDescent="0.25">
      <c r="A13" s="43">
        <v>5</v>
      </c>
      <c r="B13" s="77" t="s">
        <v>191</v>
      </c>
      <c r="C13" s="49" t="s">
        <v>90</v>
      </c>
      <c r="D13" s="67" t="s">
        <v>16</v>
      </c>
      <c r="E13" s="55">
        <v>5</v>
      </c>
      <c r="F13" s="56">
        <v>2</v>
      </c>
      <c r="G13" s="132"/>
      <c r="H13" s="132">
        <v>2</v>
      </c>
      <c r="I13" s="132"/>
      <c r="J13" s="132">
        <f t="shared" si="1"/>
        <v>56</v>
      </c>
      <c r="K13" s="132">
        <f t="shared" si="0"/>
        <v>69</v>
      </c>
      <c r="L13" s="176" t="s">
        <v>23</v>
      </c>
      <c r="M13" s="177"/>
      <c r="P13" s="13"/>
      <c r="Q13" s="13"/>
      <c r="R13" s="13"/>
      <c r="S13" s="13"/>
      <c r="T13" s="13"/>
    </row>
    <row r="14" spans="1:20" ht="15" customHeight="1" thickBot="1" x14ac:dyDescent="0.3">
      <c r="A14" s="44">
        <v>6</v>
      </c>
      <c r="B14" s="80" t="s">
        <v>192</v>
      </c>
      <c r="C14" s="50" t="s">
        <v>91</v>
      </c>
      <c r="D14" s="71" t="s">
        <v>16</v>
      </c>
      <c r="E14" s="55">
        <v>4</v>
      </c>
      <c r="F14" s="135"/>
      <c r="G14" s="131"/>
      <c r="H14" s="131"/>
      <c r="I14" s="131">
        <v>3</v>
      </c>
      <c r="J14" s="131">
        <f t="shared" si="1"/>
        <v>42</v>
      </c>
      <c r="K14" s="131">
        <f t="shared" si="0"/>
        <v>58</v>
      </c>
      <c r="L14" s="172" t="s">
        <v>24</v>
      </c>
      <c r="M14" s="173"/>
      <c r="P14" s="13"/>
      <c r="Q14" s="13"/>
      <c r="R14" s="13"/>
      <c r="S14" s="13"/>
      <c r="T14" s="13"/>
    </row>
    <row r="15" spans="1:20" ht="14.45" customHeight="1" thickBot="1" x14ac:dyDescent="0.3">
      <c r="A15" s="169" t="s">
        <v>26</v>
      </c>
      <c r="B15" s="170"/>
      <c r="C15" s="170"/>
      <c r="D15" s="170"/>
      <c r="E15" s="259"/>
      <c r="F15" s="170"/>
      <c r="G15" s="170"/>
      <c r="H15" s="170"/>
      <c r="I15" s="170"/>
      <c r="J15" s="170"/>
      <c r="K15" s="170"/>
      <c r="L15" s="170"/>
      <c r="M15" s="171"/>
      <c r="P15" s="13"/>
      <c r="Q15" s="13"/>
      <c r="R15" s="13"/>
      <c r="S15" s="13"/>
      <c r="T15" s="13"/>
    </row>
    <row r="16" spans="1:20" ht="15" customHeight="1" x14ac:dyDescent="0.25">
      <c r="A16" s="42">
        <v>7</v>
      </c>
      <c r="B16" s="79" t="s">
        <v>193</v>
      </c>
      <c r="C16" s="52" t="s">
        <v>92</v>
      </c>
      <c r="D16" s="178" t="s">
        <v>15</v>
      </c>
      <c r="E16" s="276">
        <v>3</v>
      </c>
      <c r="F16" s="178">
        <v>1</v>
      </c>
      <c r="G16" s="160"/>
      <c r="H16" s="160"/>
      <c r="I16" s="160"/>
      <c r="J16" s="160">
        <f t="shared" ref="J16:J18" si="2">SUM(F16:I16)*14</f>
        <v>14</v>
      </c>
      <c r="K16" s="160">
        <f t="shared" si="0"/>
        <v>61</v>
      </c>
      <c r="L16" s="166" t="s">
        <v>23</v>
      </c>
      <c r="M16" s="167"/>
      <c r="N16" s="59"/>
      <c r="P16" s="13"/>
      <c r="Q16" s="13"/>
      <c r="R16" s="13"/>
      <c r="S16" s="13"/>
      <c r="T16" s="13"/>
    </row>
    <row r="17" spans="1:20" ht="15" customHeight="1" x14ac:dyDescent="0.25">
      <c r="A17" s="43">
        <v>8</v>
      </c>
      <c r="B17" s="127" t="s">
        <v>194</v>
      </c>
      <c r="C17" s="95" t="s">
        <v>93</v>
      </c>
      <c r="D17" s="275"/>
      <c r="E17" s="277"/>
      <c r="F17" s="275"/>
      <c r="G17" s="274"/>
      <c r="H17" s="274"/>
      <c r="I17" s="274"/>
      <c r="J17" s="274">
        <f t="shared" si="2"/>
        <v>0</v>
      </c>
      <c r="K17" s="274">
        <f t="shared" si="0"/>
        <v>0</v>
      </c>
      <c r="L17" s="272"/>
      <c r="M17" s="273"/>
      <c r="P17" s="13"/>
      <c r="Q17" s="13"/>
      <c r="R17" s="13"/>
      <c r="S17" s="13"/>
      <c r="T17" s="13"/>
    </row>
    <row r="18" spans="1:20" ht="15" customHeight="1" thickBot="1" x14ac:dyDescent="0.3">
      <c r="A18" s="44">
        <v>9</v>
      </c>
      <c r="B18" s="128" t="s">
        <v>195</v>
      </c>
      <c r="C18" s="76" t="s">
        <v>94</v>
      </c>
      <c r="D18" s="179"/>
      <c r="E18" s="278"/>
      <c r="F18" s="179"/>
      <c r="G18" s="161"/>
      <c r="H18" s="161"/>
      <c r="I18" s="161"/>
      <c r="J18" s="161">
        <f t="shared" si="2"/>
        <v>0</v>
      </c>
      <c r="K18" s="161">
        <f t="shared" si="0"/>
        <v>0</v>
      </c>
      <c r="L18" s="168"/>
      <c r="M18" s="163"/>
      <c r="P18" s="13"/>
      <c r="Q18" s="13"/>
      <c r="R18" s="13"/>
      <c r="S18" s="13"/>
      <c r="T18" s="13"/>
    </row>
    <row r="19" spans="1:20" ht="15" customHeight="1" x14ac:dyDescent="0.25">
      <c r="A19" s="269" t="s">
        <v>27</v>
      </c>
      <c r="B19" s="185"/>
      <c r="C19" s="270"/>
      <c r="D19" s="70" t="s">
        <v>28</v>
      </c>
      <c r="E19" s="185">
        <f t="shared" ref="E19:K19" si="3">SUM(E9:E18)</f>
        <v>30</v>
      </c>
      <c r="F19" s="46">
        <f t="shared" si="3"/>
        <v>10</v>
      </c>
      <c r="G19" s="46">
        <f t="shared" si="3"/>
        <v>1</v>
      </c>
      <c r="H19" s="46">
        <f t="shared" si="3"/>
        <v>7</v>
      </c>
      <c r="I19" s="46">
        <f t="shared" si="3"/>
        <v>4</v>
      </c>
      <c r="J19" s="185">
        <f t="shared" si="3"/>
        <v>308</v>
      </c>
      <c r="K19" s="185">
        <f t="shared" si="3"/>
        <v>442</v>
      </c>
      <c r="L19" s="57" t="s">
        <v>29</v>
      </c>
      <c r="M19" s="58" t="s">
        <v>24</v>
      </c>
      <c r="P19" s="13"/>
      <c r="Q19" s="13"/>
      <c r="R19" s="13"/>
      <c r="S19" s="13"/>
      <c r="T19" s="13"/>
    </row>
    <row r="20" spans="1:20" ht="15" customHeight="1" thickBot="1" x14ac:dyDescent="0.3">
      <c r="A20" s="271"/>
      <c r="B20" s="186"/>
      <c r="C20" s="198"/>
      <c r="D20" s="45" t="s">
        <v>30</v>
      </c>
      <c r="E20" s="186"/>
      <c r="F20" s="16">
        <f>COUNT(F9:F18)</f>
        <v>6</v>
      </c>
      <c r="G20" s="16">
        <f>COUNT(G9:G18)</f>
        <v>1</v>
      </c>
      <c r="H20" s="16">
        <f>COUNT(H9:H18)</f>
        <v>4</v>
      </c>
      <c r="I20" s="16">
        <f>COUNT(I9:I18)</f>
        <v>2</v>
      </c>
      <c r="J20" s="186"/>
      <c r="K20" s="186"/>
      <c r="L20" s="17">
        <f>COUNTIF(L1:L19,"=E")</f>
        <v>6</v>
      </c>
      <c r="M20" s="18">
        <f>COUNTIF(L1:L21,"=V")</f>
        <v>1</v>
      </c>
      <c r="P20" s="13"/>
      <c r="Q20" s="13"/>
      <c r="R20" s="13"/>
      <c r="S20" s="13"/>
      <c r="T20" s="13"/>
    </row>
    <row r="21" spans="1:20" ht="15" customHeight="1" thickBot="1" x14ac:dyDescent="0.3">
      <c r="A21" s="266" t="s">
        <v>31</v>
      </c>
      <c r="B21" s="267"/>
      <c r="C21" s="267"/>
      <c r="D21" s="267"/>
      <c r="E21" s="267"/>
      <c r="F21" s="267"/>
      <c r="G21" s="267"/>
      <c r="H21" s="267"/>
      <c r="I21" s="267"/>
      <c r="J21" s="267"/>
      <c r="K21" s="267"/>
      <c r="L21" s="267"/>
      <c r="M21" s="268"/>
      <c r="P21" s="13"/>
      <c r="Q21" s="12"/>
      <c r="R21" s="13"/>
      <c r="S21" s="13"/>
      <c r="T21" s="13"/>
    </row>
    <row r="22" spans="1:20" ht="15" customHeight="1" x14ac:dyDescent="0.25">
      <c r="A22" s="42">
        <v>10</v>
      </c>
      <c r="B22" s="129" t="s">
        <v>196</v>
      </c>
      <c r="C22" s="126" t="s">
        <v>100</v>
      </c>
      <c r="D22" s="83" t="s">
        <v>16</v>
      </c>
      <c r="E22" s="87">
        <v>10</v>
      </c>
      <c r="F22" s="85"/>
      <c r="G22" s="79"/>
      <c r="H22" s="79"/>
      <c r="I22" s="79"/>
      <c r="J22" s="79">
        <f t="shared" ref="J22:J24" si="4">SUM(F22:I22)*14</f>
        <v>0</v>
      </c>
      <c r="K22" s="79">
        <f t="shared" ref="K22:K26" si="5">E22*25-J22</f>
        <v>250</v>
      </c>
      <c r="L22" s="180" t="s">
        <v>23</v>
      </c>
      <c r="M22" s="209"/>
      <c r="P22" s="13"/>
      <c r="Q22" s="12"/>
      <c r="R22" s="13"/>
      <c r="S22" s="13"/>
      <c r="T22" s="13"/>
    </row>
    <row r="23" spans="1:20" ht="30.75" customHeight="1" x14ac:dyDescent="0.25">
      <c r="A23" s="43">
        <v>11</v>
      </c>
      <c r="B23" s="77" t="s">
        <v>197</v>
      </c>
      <c r="C23" s="97" t="s">
        <v>97</v>
      </c>
      <c r="D23" s="54" t="s">
        <v>15</v>
      </c>
      <c r="E23" s="54">
        <v>2</v>
      </c>
      <c r="F23" s="279" t="s">
        <v>203</v>
      </c>
      <c r="G23" s="280"/>
      <c r="H23" s="280"/>
      <c r="I23" s="281"/>
      <c r="J23" s="77">
        <f t="shared" si="4"/>
        <v>0</v>
      </c>
      <c r="K23" s="77">
        <f t="shared" si="5"/>
        <v>50</v>
      </c>
      <c r="L23" s="156" t="s">
        <v>24</v>
      </c>
      <c r="M23" s="157"/>
      <c r="P23" s="13"/>
      <c r="Q23" s="12"/>
      <c r="R23" s="13"/>
      <c r="S23" s="13"/>
      <c r="T23" s="13"/>
    </row>
    <row r="24" spans="1:20" ht="15" customHeight="1" x14ac:dyDescent="0.25">
      <c r="A24" s="43">
        <v>12</v>
      </c>
      <c r="B24" s="77" t="s">
        <v>198</v>
      </c>
      <c r="C24" s="49" t="s">
        <v>47</v>
      </c>
      <c r="D24" s="54" t="s">
        <v>15</v>
      </c>
      <c r="E24" s="54">
        <v>3</v>
      </c>
      <c r="F24" s="56">
        <v>1</v>
      </c>
      <c r="G24" s="77">
        <v>1</v>
      </c>
      <c r="H24" s="77"/>
      <c r="I24" s="77"/>
      <c r="J24" s="77">
        <f t="shared" si="4"/>
        <v>28</v>
      </c>
      <c r="K24" s="77">
        <f t="shared" si="5"/>
        <v>47</v>
      </c>
      <c r="L24" s="156" t="s">
        <v>23</v>
      </c>
      <c r="M24" s="157"/>
      <c r="P24" s="13"/>
      <c r="Q24" s="12"/>
      <c r="R24" s="23"/>
      <c r="S24" s="23"/>
      <c r="T24" s="23"/>
    </row>
    <row r="25" spans="1:20" ht="15" customHeight="1" x14ac:dyDescent="0.25">
      <c r="A25" s="43">
        <v>13</v>
      </c>
      <c r="B25" s="77" t="s">
        <v>199</v>
      </c>
      <c r="C25" s="49" t="s">
        <v>48</v>
      </c>
      <c r="D25" s="54" t="s">
        <v>15</v>
      </c>
      <c r="E25" s="54">
        <v>5</v>
      </c>
      <c r="F25" s="56"/>
      <c r="G25" s="77"/>
      <c r="H25" s="77"/>
      <c r="I25" s="77"/>
      <c r="J25" s="77">
        <f t="shared" ref="J25:J26" si="6">SUM(F25:I25)*14</f>
        <v>0</v>
      </c>
      <c r="K25" s="77">
        <f t="shared" si="5"/>
        <v>125</v>
      </c>
      <c r="L25" s="156" t="s">
        <v>23</v>
      </c>
      <c r="M25" s="157"/>
      <c r="P25" s="13"/>
      <c r="Q25" s="12"/>
      <c r="R25" s="23"/>
      <c r="S25" s="23"/>
      <c r="T25" s="23"/>
    </row>
    <row r="26" spans="1:20" ht="15" customHeight="1" thickBot="1" x14ac:dyDescent="0.3">
      <c r="A26" s="40">
        <v>14</v>
      </c>
      <c r="B26" s="80" t="s">
        <v>200</v>
      </c>
      <c r="C26" s="50" t="s">
        <v>107</v>
      </c>
      <c r="D26" s="88" t="s">
        <v>15</v>
      </c>
      <c r="E26" s="88">
        <v>3</v>
      </c>
      <c r="F26" s="86"/>
      <c r="G26" s="80"/>
      <c r="H26" s="80"/>
      <c r="I26" s="80">
        <v>4</v>
      </c>
      <c r="J26" s="80">
        <f t="shared" si="6"/>
        <v>56</v>
      </c>
      <c r="K26" s="80">
        <f t="shared" si="5"/>
        <v>19</v>
      </c>
      <c r="L26" s="172" t="s">
        <v>24</v>
      </c>
      <c r="M26" s="173"/>
      <c r="P26" s="13"/>
      <c r="Q26" s="12"/>
      <c r="R26" s="23"/>
      <c r="S26" s="23"/>
      <c r="T26" s="23"/>
    </row>
    <row r="27" spans="1:20" ht="18" customHeight="1" thickBot="1" x14ac:dyDescent="0.3">
      <c r="B27" s="3"/>
      <c r="C27" s="3"/>
      <c r="D27" s="1"/>
      <c r="E27" s="3"/>
      <c r="F27" s="3"/>
      <c r="G27" s="3"/>
      <c r="H27" s="1"/>
      <c r="I27" s="1"/>
      <c r="J27" s="3"/>
      <c r="K27" s="3"/>
      <c r="L27" s="204"/>
      <c r="M27" s="204"/>
      <c r="P27" s="13"/>
      <c r="Q27" s="13"/>
      <c r="R27" s="13"/>
      <c r="S27" s="13"/>
      <c r="T27" s="13"/>
    </row>
    <row r="28" spans="1:20" ht="15" customHeight="1" x14ac:dyDescent="0.25">
      <c r="B28" s="189" t="s">
        <v>32</v>
      </c>
      <c r="C28" s="36" t="str">
        <f>Sem_I!C26</f>
        <v>Discipline Obligatorii:</v>
      </c>
      <c r="D28" s="189">
        <f>SUM(F9:I14)</f>
        <v>21</v>
      </c>
      <c r="E28" s="213"/>
      <c r="F28" s="213"/>
      <c r="G28" s="213"/>
      <c r="H28" s="213"/>
      <c r="I28" s="213"/>
      <c r="J28" s="213"/>
      <c r="K28" s="213"/>
      <c r="L28" s="213"/>
      <c r="M28" s="214"/>
      <c r="P28" s="13"/>
      <c r="Q28" s="13"/>
      <c r="R28" s="13"/>
      <c r="S28" s="13"/>
      <c r="T28" s="13"/>
    </row>
    <row r="29" spans="1:20" ht="15" customHeight="1" x14ac:dyDescent="0.25">
      <c r="B29" s="190"/>
      <c r="C29" s="37" t="str">
        <f>Sem_I!C27</f>
        <v>Discipline Opționale:</v>
      </c>
      <c r="D29" s="190">
        <f>SUM(F16:I18)</f>
        <v>1</v>
      </c>
      <c r="E29" s="215"/>
      <c r="F29" s="215"/>
      <c r="G29" s="215"/>
      <c r="H29" s="215"/>
      <c r="I29" s="215"/>
      <c r="J29" s="215"/>
      <c r="K29" s="215"/>
      <c r="L29" s="215"/>
      <c r="M29" s="216"/>
      <c r="P29" s="13"/>
      <c r="Q29" s="13"/>
      <c r="R29" s="13"/>
      <c r="S29" s="13"/>
      <c r="T29" s="13"/>
    </row>
    <row r="30" spans="1:20" ht="15.75" thickBot="1" x14ac:dyDescent="0.3">
      <c r="B30" s="191"/>
      <c r="C30" s="38" t="str">
        <f>Sem_I!C28</f>
        <v>Discipline Facultative:</v>
      </c>
      <c r="D30" s="191">
        <f>SUM(F22:I26)+3</f>
        <v>9</v>
      </c>
      <c r="E30" s="217"/>
      <c r="F30" s="217"/>
      <c r="G30" s="217"/>
      <c r="H30" s="217"/>
      <c r="I30" s="217"/>
      <c r="J30" s="217"/>
      <c r="K30" s="217"/>
      <c r="L30" s="217"/>
      <c r="M30" s="218"/>
      <c r="P30" s="13"/>
      <c r="Q30" s="13"/>
      <c r="R30" s="13"/>
      <c r="S30" s="13"/>
      <c r="T30" s="13"/>
    </row>
    <row r="31" spans="1:20" x14ac:dyDescent="0.25"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P31" s="13"/>
      <c r="Q31" s="13"/>
      <c r="R31" s="13"/>
      <c r="S31" s="13"/>
      <c r="T31" s="13"/>
    </row>
    <row r="32" spans="1:20" ht="15" customHeight="1" x14ac:dyDescent="0.25">
      <c r="B32" s="4" t="s">
        <v>36</v>
      </c>
      <c r="C32" s="9"/>
      <c r="D32" s="1"/>
      <c r="E32" s="141" t="s">
        <v>37</v>
      </c>
      <c r="F32" s="141"/>
      <c r="G32" s="4"/>
      <c r="H32" s="1"/>
      <c r="I32" s="1"/>
      <c r="J32" s="201" t="s">
        <v>38</v>
      </c>
      <c r="K32" s="201"/>
      <c r="L32" s="201"/>
      <c r="M32" s="201"/>
      <c r="P32" s="13"/>
      <c r="Q32" s="13"/>
      <c r="R32" s="13"/>
      <c r="S32" s="13"/>
      <c r="T32" s="13"/>
    </row>
    <row r="33" spans="2:20" ht="15" customHeight="1" x14ac:dyDescent="0.25">
      <c r="B33" s="139" t="str">
        <f>Sem_I!B31</f>
        <v>Mihnea-Cosmin COSTOIU</v>
      </c>
      <c r="C33" s="139"/>
      <c r="D33" s="199" t="str">
        <f>Sem_I!D31</f>
        <v>Marius Claudiu LANGA</v>
      </c>
      <c r="E33" s="199"/>
      <c r="F33" s="199"/>
      <c r="G33" s="199"/>
      <c r="H33" s="199"/>
      <c r="I33" s="199"/>
      <c r="J33" s="200" t="str">
        <f>Sem_I!J31</f>
        <v>Manuela Mihaela CIUCUREL</v>
      </c>
      <c r="K33" s="200"/>
      <c r="L33" s="200"/>
      <c r="M33" s="200"/>
      <c r="P33" s="13"/>
      <c r="Q33" s="13"/>
      <c r="R33" s="13"/>
      <c r="S33" s="13"/>
      <c r="T33" s="13"/>
    </row>
    <row r="34" spans="2:20" x14ac:dyDescent="0.25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P34" s="13"/>
      <c r="Q34" s="13"/>
      <c r="R34" s="13"/>
      <c r="S34" s="13"/>
      <c r="T34" s="13"/>
    </row>
    <row r="35" spans="2:20" x14ac:dyDescent="0.25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P35" s="13"/>
      <c r="Q35" s="13"/>
      <c r="R35" s="13"/>
      <c r="S35" s="13"/>
      <c r="T35" s="13"/>
    </row>
    <row r="36" spans="2:20" ht="15" customHeight="1" x14ac:dyDescent="0.25">
      <c r="B36" s="1"/>
      <c r="C36" s="1"/>
      <c r="H36" s="4"/>
      <c r="I36" s="4"/>
      <c r="J36" s="1"/>
      <c r="K36" s="1"/>
      <c r="L36" s="1"/>
    </row>
    <row r="37" spans="2:20" ht="15" customHeight="1" x14ac:dyDescent="0.25">
      <c r="B37" s="1"/>
      <c r="C37" s="1"/>
      <c r="H37" s="4"/>
      <c r="I37" s="4"/>
      <c r="J37" s="1"/>
      <c r="K37" s="1"/>
      <c r="L37" s="1"/>
    </row>
    <row r="38" spans="2:20" x14ac:dyDescent="0.25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</row>
    <row r="39" spans="2:20" x14ac:dyDescent="0.25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2:20" x14ac:dyDescent="0.25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</row>
    <row r="41" spans="2:20" x14ac:dyDescent="0.25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</row>
    <row r="42" spans="2:20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</row>
    <row r="43" spans="2:20" x14ac:dyDescent="0.25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</row>
    <row r="44" spans="2:20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</row>
    <row r="45" spans="2:20" x14ac:dyDescent="0.25">
      <c r="B45" s="1"/>
      <c r="C45" s="1"/>
      <c r="H45" s="1"/>
      <c r="I45" s="1"/>
      <c r="J45" s="1"/>
      <c r="K45" s="1"/>
      <c r="L45" s="1"/>
    </row>
    <row r="46" spans="2:20" x14ac:dyDescent="0.25">
      <c r="B46" s="1"/>
      <c r="C46" s="1"/>
      <c r="H46" s="1"/>
      <c r="I46" s="1"/>
      <c r="J46" s="1"/>
      <c r="K46" s="1"/>
      <c r="L46" s="1"/>
    </row>
    <row r="47" spans="2:20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</row>
    <row r="48" spans="2:20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</row>
    <row r="49" spans="1:13" x14ac:dyDescent="0.25">
      <c r="A49" s="181" t="s">
        <v>99</v>
      </c>
      <c r="B49" s="181"/>
      <c r="C49" s="181"/>
      <c r="D49" s="181"/>
      <c r="E49" s="181"/>
      <c r="F49" s="181"/>
      <c r="G49" s="181"/>
      <c r="H49" s="181"/>
      <c r="I49" s="181"/>
      <c r="J49" s="181"/>
      <c r="K49" s="181"/>
      <c r="L49" s="181"/>
      <c r="M49" s="181"/>
    </row>
    <row r="50" spans="1:13" ht="15" customHeight="1" x14ac:dyDescent="0.25">
      <c r="A50" s="182" t="s">
        <v>40</v>
      </c>
      <c r="B50" s="182"/>
      <c r="C50" s="182"/>
      <c r="D50" s="182"/>
      <c r="E50" s="182"/>
      <c r="F50" s="182"/>
      <c r="G50" s="182"/>
      <c r="H50" s="182"/>
      <c r="I50" s="182"/>
      <c r="J50" s="182"/>
      <c r="K50" s="182"/>
      <c r="L50" s="182"/>
      <c r="M50" s="182"/>
    </row>
    <row r="51" spans="1:13" x14ac:dyDescent="0.25">
      <c r="B51" s="1"/>
      <c r="C51" s="1"/>
      <c r="D51" s="141"/>
      <c r="E51" s="141"/>
      <c r="F51" s="141"/>
      <c r="G51" s="141"/>
      <c r="H51" s="1"/>
      <c r="I51" s="1"/>
      <c r="J51" s="1"/>
      <c r="K51" s="1"/>
      <c r="L51" s="1"/>
    </row>
    <row r="52" spans="1:13" x14ac:dyDescent="0.25">
      <c r="B52" s="1"/>
      <c r="C52" s="1"/>
      <c r="H52" s="1"/>
      <c r="I52" s="1"/>
      <c r="J52" s="1"/>
      <c r="K52" s="1"/>
      <c r="L52" s="1"/>
    </row>
    <row r="53" spans="1:13" ht="14.45" customHeight="1" x14ac:dyDescent="0.25">
      <c r="B53" s="1"/>
      <c r="C53" s="1"/>
      <c r="D53" s="4"/>
      <c r="E53" s="4"/>
      <c r="F53" s="4"/>
      <c r="G53" s="4"/>
      <c r="H53" s="1"/>
      <c r="I53" s="1"/>
      <c r="J53" s="1"/>
      <c r="K53" s="1"/>
      <c r="L53" s="1"/>
    </row>
    <row r="54" spans="1:13" x14ac:dyDescent="0.25">
      <c r="B54" s="1"/>
      <c r="C54" s="1"/>
      <c r="D54" s="4"/>
      <c r="E54" s="4"/>
      <c r="F54" s="4"/>
      <c r="G54" s="4"/>
      <c r="H54" s="1"/>
      <c r="I54" s="1"/>
      <c r="J54" s="1"/>
      <c r="K54" s="1"/>
      <c r="L54" s="1"/>
    </row>
    <row r="55" spans="1:13" x14ac:dyDescent="0.25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</row>
    <row r="56" spans="1:13" x14ac:dyDescent="0.25">
      <c r="B56" s="1"/>
      <c r="C56" s="1"/>
      <c r="D56" s="1"/>
      <c r="E56" s="4"/>
      <c r="F56" s="4"/>
      <c r="G56" s="4"/>
      <c r="H56" s="1"/>
      <c r="I56" s="1"/>
      <c r="J56" s="1"/>
      <c r="K56" s="1"/>
      <c r="L56" s="1"/>
    </row>
    <row r="57" spans="1:13" x14ac:dyDescent="0.25">
      <c r="B57" s="1"/>
      <c r="C57" s="1"/>
      <c r="D57" s="1"/>
      <c r="E57" s="4"/>
      <c r="F57" s="4"/>
      <c r="G57" s="4"/>
      <c r="H57" s="1"/>
      <c r="I57" s="1"/>
      <c r="J57" s="1"/>
      <c r="K57" s="1"/>
      <c r="L57" s="1"/>
    </row>
    <row r="58" spans="1:13" x14ac:dyDescent="0.25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</row>
    <row r="59" spans="1:13" x14ac:dyDescent="0.25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</row>
    <row r="60" spans="1:13" x14ac:dyDescent="0.25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</row>
  </sheetData>
  <protectedRanges>
    <protectedRange sqref="K1:L1 E23:XFD23 A22:A25 A9:A14 C9:XFD14 A16:A18 C16:XFD18 C22:XFD22 C23" name="Editabil"/>
    <protectedRange sqref="B9:B14 B16:B18 B22:B26" name="Editabil_2_1_2_2"/>
  </protectedRanges>
  <mergeCells count="58">
    <mergeCell ref="D16:D18"/>
    <mergeCell ref="B28:B30"/>
    <mergeCell ref="D28:M28"/>
    <mergeCell ref="D29:M29"/>
    <mergeCell ref="D30:M30"/>
    <mergeCell ref="E16:E18"/>
    <mergeCell ref="F16:F18"/>
    <mergeCell ref="J16:J18"/>
    <mergeCell ref="K16:K18"/>
    <mergeCell ref="F23:I23"/>
    <mergeCell ref="L10:M10"/>
    <mergeCell ref="L11:M11"/>
    <mergeCell ref="L12:M12"/>
    <mergeCell ref="L13:M13"/>
    <mergeCell ref="L14:M14"/>
    <mergeCell ref="C4:G4"/>
    <mergeCell ref="K4:L4"/>
    <mergeCell ref="B6:B7"/>
    <mergeCell ref="C6:C7"/>
    <mergeCell ref="D6:D7"/>
    <mergeCell ref="E6:E7"/>
    <mergeCell ref="K1:L1"/>
    <mergeCell ref="B2:C2"/>
    <mergeCell ref="K2:L2"/>
    <mergeCell ref="C3:G3"/>
    <mergeCell ref="K3:L3"/>
    <mergeCell ref="D1:H1"/>
    <mergeCell ref="D2:H2"/>
    <mergeCell ref="A6:A7"/>
    <mergeCell ref="A8:M8"/>
    <mergeCell ref="A15:M15"/>
    <mergeCell ref="A21:M21"/>
    <mergeCell ref="A19:C20"/>
    <mergeCell ref="F6:I6"/>
    <mergeCell ref="J6:K6"/>
    <mergeCell ref="L6:M7"/>
    <mergeCell ref="L9:M9"/>
    <mergeCell ref="E19:E20"/>
    <mergeCell ref="J19:J20"/>
    <mergeCell ref="K19:K20"/>
    <mergeCell ref="L16:M18"/>
    <mergeCell ref="G16:G18"/>
    <mergeCell ref="H16:H18"/>
    <mergeCell ref="I16:I18"/>
    <mergeCell ref="D51:G51"/>
    <mergeCell ref="E32:F32"/>
    <mergeCell ref="L22:M22"/>
    <mergeCell ref="L23:M23"/>
    <mergeCell ref="L24:M24"/>
    <mergeCell ref="L25:M25"/>
    <mergeCell ref="L27:M27"/>
    <mergeCell ref="A49:M49"/>
    <mergeCell ref="A50:M50"/>
    <mergeCell ref="B33:C33"/>
    <mergeCell ref="D33:I33"/>
    <mergeCell ref="J33:M33"/>
    <mergeCell ref="J32:M32"/>
    <mergeCell ref="L26:M26"/>
  </mergeCells>
  <conditionalFormatting sqref="D1:D16 D19:D25 D27:D48">
    <cfRule type="cellIs" dxfId="20" priority="32" operator="equal">
      <formula>"DI"</formula>
    </cfRule>
    <cfRule type="cellIs" dxfId="19" priority="33" operator="equal">
      <formula>"DM"</formula>
    </cfRule>
    <cfRule type="cellIs" dxfId="18" priority="34" operator="equal">
      <formula>"DJ"</formula>
    </cfRule>
    <cfRule type="cellIs" dxfId="17" priority="35" operator="equal">
      <formula>"D"</formula>
    </cfRule>
    <cfRule type="cellIs" dxfId="16" priority="36" operator="equal">
      <formula>"SI"</formula>
    </cfRule>
    <cfRule type="cellIs" dxfId="15" priority="37" operator="equal">
      <formula>"SM"</formula>
    </cfRule>
    <cfRule type="cellIs" dxfId="14" priority="38" operator="equal">
      <formula>"SJ"</formula>
    </cfRule>
    <cfRule type="cellIs" dxfId="13" priority="39" operator="equal">
      <formula>"S"</formula>
    </cfRule>
    <cfRule type="cellIs" dxfId="12" priority="41" operator="equal">
      <formula>"C"</formula>
    </cfRule>
    <cfRule type="cellIs" dxfId="11" priority="42" operator="equal">
      <formula>"F"</formula>
    </cfRule>
    <cfRule type="cellIs" dxfId="10" priority="43" operator="equal">
      <formula>"DS"</formula>
    </cfRule>
  </conditionalFormatting>
  <conditionalFormatting sqref="D26">
    <cfRule type="cellIs" dxfId="9" priority="1" stopIfTrue="1" operator="equal">
      <formula>"DI"</formula>
    </cfRule>
    <cfRule type="cellIs" dxfId="8" priority="2" stopIfTrue="1" operator="equal">
      <formula>"DJ"</formula>
    </cfRule>
    <cfRule type="cellIs" dxfId="7" priority="3" stopIfTrue="1" operator="equal">
      <formula>"DM"</formula>
    </cfRule>
    <cfRule type="cellIs" dxfId="6" priority="4" stopIfTrue="1" operator="equal">
      <formula>"D"</formula>
    </cfRule>
    <cfRule type="cellIs" dxfId="5" priority="5" operator="equal">
      <formula>"SI"</formula>
    </cfRule>
    <cfRule type="cellIs" dxfId="4" priority="6" operator="equal">
      <formula>"SJ"</formula>
    </cfRule>
    <cfRule type="cellIs" dxfId="3" priority="7" operator="equal">
      <formula>"SM"</formula>
    </cfRule>
    <cfRule type="cellIs" dxfId="2" priority="8" operator="equal">
      <formula>"S"</formula>
    </cfRule>
    <cfRule type="cellIs" dxfId="1" priority="9" operator="equal">
      <formula>"C"</formula>
    </cfRule>
    <cfRule type="cellIs" dxfId="0" priority="10" operator="equal">
      <formula>"F"</formula>
    </cfRule>
  </conditionalFormatting>
  <printOptions horizontalCentered="1" verticalCentered="1"/>
  <pageMargins left="0.15748031496062992" right="0.23622047244094491" top="0.55118110236220474" bottom="0.15748031496062992" header="0.31496062992125984" footer="0.15748031496062992"/>
  <pageSetup paperSize="9" scale="99" orientation="landscape" horizontalDpi="300" verticalDpi="300" r:id="rId1"/>
  <rowBreaks count="1" manualBreakCount="1">
    <brk id="34" max="1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Sem_I</vt:lpstr>
      <vt:lpstr>Sem_II</vt:lpstr>
      <vt:lpstr>Sem_III</vt:lpstr>
      <vt:lpstr>Sem_IV</vt:lpstr>
      <vt:lpstr>Sem_V</vt:lpstr>
      <vt:lpstr>Sem_VI</vt:lpstr>
      <vt:lpstr>Sem_I!Print_Area</vt:lpstr>
      <vt:lpstr>Sem_II!Print_Area</vt:lpstr>
      <vt:lpstr>Sem_III!Print_Area</vt:lpstr>
      <vt:lpstr>Sem_IV!Print_Area</vt:lpstr>
      <vt:lpstr>Sem_V!Print_Area</vt:lpstr>
      <vt:lpstr>Sem_VI!Print_Area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Petrisor</dc:creator>
  <cp:lastModifiedBy>Admin</cp:lastModifiedBy>
  <cp:revision/>
  <dcterms:created xsi:type="dcterms:W3CDTF">2015-06-05T18:19:34Z</dcterms:created>
  <dcterms:modified xsi:type="dcterms:W3CDTF">2025-01-17T11:55:45Z</dcterms:modified>
</cp:coreProperties>
</file>