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activeTab="5"/>
  </bookViews>
  <sheets>
    <sheet name="Sem_I" sheetId="14" r:id="rId1"/>
    <sheet name="Sem_II" sheetId="24" r:id="rId2"/>
    <sheet name="Sem_III" sheetId="25" r:id="rId3"/>
    <sheet name="Sem_IV" sheetId="26" r:id="rId4"/>
    <sheet name="Sem_V" sheetId="27" r:id="rId5"/>
    <sheet name="Sem_VI" sheetId="19" r:id="rId6"/>
  </sheets>
  <definedNames>
    <definedName name="_xlnm.Print_Area" localSheetId="0">Sem_I!$A$1:$M$55</definedName>
    <definedName name="_xlnm.Print_Area" localSheetId="1">Sem_II!$A$1:$M$58</definedName>
    <definedName name="_xlnm.Print_Area" localSheetId="2">Sem_III!$A$1:$M$56</definedName>
    <definedName name="_xlnm.Print_Area" localSheetId="3">Sem_IV!$A$1:$M$60</definedName>
    <definedName name="_xlnm.Print_Area" localSheetId="4">Sem_V!$A$1:$M$57</definedName>
    <definedName name="_xlnm.Print_Area" localSheetId="5">Sem_VI!$A$1:$M$56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9" l="1"/>
  <c r="M19" i="27"/>
  <c r="M24" i="26"/>
  <c r="M21" i="25"/>
  <c r="M22" i="24"/>
  <c r="M20" i="14"/>
  <c r="D29" i="19" l="1"/>
  <c r="D28" i="27"/>
  <c r="J25" i="19" l="1"/>
  <c r="K25" i="19" s="1"/>
  <c r="J24" i="27"/>
  <c r="K24" i="27" s="1"/>
  <c r="D31" i="26"/>
  <c r="J27" i="26"/>
  <c r="K27" i="26" s="1"/>
  <c r="D28" i="25"/>
  <c r="J24" i="25"/>
  <c r="K24" i="25" s="1"/>
  <c r="D29" i="24"/>
  <c r="J25" i="24"/>
  <c r="K25" i="24" s="1"/>
  <c r="D27" i="14"/>
  <c r="J23" i="14"/>
  <c r="K23" i="14" s="1"/>
  <c r="J14" i="26" l="1"/>
  <c r="K14" i="26" s="1"/>
  <c r="J13" i="26"/>
  <c r="K13" i="26" s="1"/>
  <c r="J14" i="25"/>
  <c r="K14" i="25" s="1"/>
  <c r="J13" i="25"/>
  <c r="K13" i="25" s="1"/>
  <c r="J15" i="24"/>
  <c r="K15" i="24" s="1"/>
  <c r="J14" i="24"/>
  <c r="K14" i="24" s="1"/>
  <c r="J15" i="14"/>
  <c r="K15" i="14" s="1"/>
  <c r="J14" i="14"/>
  <c r="K14" i="14" s="1"/>
  <c r="J23" i="19" l="1"/>
  <c r="K23" i="19" s="1"/>
  <c r="J24" i="19"/>
  <c r="K24" i="19" s="1"/>
  <c r="J22" i="19"/>
  <c r="K22" i="19" s="1"/>
  <c r="J23" i="27"/>
  <c r="K23" i="27" s="1"/>
  <c r="J22" i="27"/>
  <c r="K22" i="27" s="1"/>
  <c r="D30" i="26"/>
  <c r="L20" i="14"/>
  <c r="J9" i="14" l="1"/>
  <c r="J24" i="24" l="1"/>
  <c r="K24" i="24" s="1"/>
  <c r="J10" i="14"/>
  <c r="K10" i="14" s="1"/>
  <c r="J11" i="14"/>
  <c r="K11" i="14" s="1"/>
  <c r="J12" i="14"/>
  <c r="K12" i="14" s="1"/>
  <c r="J13" i="14"/>
  <c r="K13" i="14" s="1"/>
  <c r="J10" i="19"/>
  <c r="K10" i="19" s="1"/>
  <c r="J12" i="19"/>
  <c r="K12" i="19" s="1"/>
  <c r="J9" i="24"/>
  <c r="J14" i="19"/>
  <c r="K14" i="19" s="1"/>
  <c r="J14" i="27"/>
  <c r="K14" i="27" s="1"/>
  <c r="J26" i="26"/>
  <c r="K26" i="26" s="1"/>
  <c r="J18" i="26"/>
  <c r="K18" i="26" s="1"/>
  <c r="J20" i="26"/>
  <c r="K20" i="26" s="1"/>
  <c r="J18" i="25"/>
  <c r="K18" i="25" s="1"/>
  <c r="J23" i="25"/>
  <c r="K23" i="25" s="1"/>
  <c r="J19" i="24"/>
  <c r="K19" i="24" s="1"/>
  <c r="J22" i="14"/>
  <c r="K22" i="14" s="1"/>
  <c r="J17" i="14"/>
  <c r="K17" i="14" s="1"/>
  <c r="C3" i="27" l="1"/>
  <c r="C29" i="19"/>
  <c r="C28" i="27"/>
  <c r="C31" i="26"/>
  <c r="C28" i="25"/>
  <c r="C29" i="24"/>
  <c r="J10" i="25"/>
  <c r="K10" i="25" s="1"/>
  <c r="J11" i="25"/>
  <c r="K11" i="25" s="1"/>
  <c r="J12" i="25"/>
  <c r="K12" i="25" s="1"/>
  <c r="K2" i="19"/>
  <c r="K2" i="26"/>
  <c r="J32" i="19"/>
  <c r="J31" i="27"/>
  <c r="J34" i="26"/>
  <c r="J31" i="25"/>
  <c r="J32" i="24"/>
  <c r="D32" i="19"/>
  <c r="D31" i="27"/>
  <c r="D34" i="26"/>
  <c r="D31" i="25"/>
  <c r="D32" i="24"/>
  <c r="B32" i="19"/>
  <c r="B31" i="27"/>
  <c r="B34" i="26"/>
  <c r="B31" i="25"/>
  <c r="B32" i="24"/>
  <c r="C28" i="19"/>
  <c r="C27" i="27"/>
  <c r="C30" i="26"/>
  <c r="C27" i="25"/>
  <c r="C28" i="24"/>
  <c r="C27" i="19"/>
  <c r="C26" i="27"/>
  <c r="C29" i="26"/>
  <c r="C26" i="25"/>
  <c r="C27" i="24"/>
  <c r="C4" i="19"/>
  <c r="C4" i="27"/>
  <c r="C4" i="26"/>
  <c r="C4" i="25"/>
  <c r="C4" i="24"/>
  <c r="K3" i="19"/>
  <c r="K3" i="26"/>
  <c r="K3" i="24"/>
  <c r="J4" i="19"/>
  <c r="J4" i="27"/>
  <c r="J4" i="26"/>
  <c r="J4" i="25"/>
  <c r="J4" i="24"/>
  <c r="J3" i="19"/>
  <c r="J3" i="27"/>
  <c r="J3" i="26"/>
  <c r="J3" i="25"/>
  <c r="J3" i="24"/>
  <c r="J2" i="19"/>
  <c r="J2" i="27"/>
  <c r="J2" i="26"/>
  <c r="J2" i="25"/>
  <c r="J2" i="24"/>
  <c r="C3" i="19"/>
  <c r="C3" i="26"/>
  <c r="C3" i="25"/>
  <c r="D2" i="19"/>
  <c r="D2" i="27"/>
  <c r="D2" i="26"/>
  <c r="D2" i="25"/>
  <c r="C3" i="24"/>
  <c r="K2" i="24"/>
  <c r="D2" i="24"/>
  <c r="D28" i="19"/>
  <c r="D27" i="19"/>
  <c r="D27" i="27"/>
  <c r="D26" i="27"/>
  <c r="J21" i="27"/>
  <c r="K21" i="27" s="1"/>
  <c r="L19" i="27"/>
  <c r="I19" i="27"/>
  <c r="H19" i="27"/>
  <c r="G19" i="27"/>
  <c r="F19" i="27"/>
  <c r="I18" i="27"/>
  <c r="H18" i="27"/>
  <c r="G18" i="27"/>
  <c r="F18" i="27"/>
  <c r="E18" i="27"/>
  <c r="J16" i="27"/>
  <c r="J13" i="27"/>
  <c r="K13" i="27" s="1"/>
  <c r="J12" i="27"/>
  <c r="K12" i="27" s="1"/>
  <c r="J11" i="27"/>
  <c r="K11" i="27" s="1"/>
  <c r="J10" i="27"/>
  <c r="K10" i="27" s="1"/>
  <c r="J9" i="27"/>
  <c r="D29" i="26"/>
  <c r="L24" i="26"/>
  <c r="I24" i="26"/>
  <c r="H24" i="26"/>
  <c r="G24" i="26"/>
  <c r="F24" i="26"/>
  <c r="I23" i="26"/>
  <c r="H23" i="26"/>
  <c r="G23" i="26"/>
  <c r="F23" i="26"/>
  <c r="E23" i="26"/>
  <c r="J16" i="26"/>
  <c r="K16" i="26" s="1"/>
  <c r="J12" i="26"/>
  <c r="K12" i="26" s="1"/>
  <c r="J11" i="26"/>
  <c r="K11" i="26" s="1"/>
  <c r="J10" i="26"/>
  <c r="K10" i="26" s="1"/>
  <c r="J9" i="26"/>
  <c r="D27" i="25"/>
  <c r="D26" i="25"/>
  <c r="L21" i="25"/>
  <c r="I21" i="25"/>
  <c r="H21" i="25"/>
  <c r="G21" i="25"/>
  <c r="F21" i="25"/>
  <c r="I20" i="25"/>
  <c r="H20" i="25"/>
  <c r="G20" i="25"/>
  <c r="F20" i="25"/>
  <c r="E20" i="25"/>
  <c r="J16" i="25"/>
  <c r="K16" i="25" s="1"/>
  <c r="J9" i="25"/>
  <c r="K9" i="25" s="1"/>
  <c r="D28" i="24"/>
  <c r="D27" i="24"/>
  <c r="L22" i="24"/>
  <c r="I22" i="24"/>
  <c r="H22" i="24"/>
  <c r="G22" i="24"/>
  <c r="F22" i="24"/>
  <c r="I21" i="24"/>
  <c r="H21" i="24"/>
  <c r="G21" i="24"/>
  <c r="F21" i="24"/>
  <c r="E21" i="24"/>
  <c r="J17" i="24"/>
  <c r="K17" i="24" s="1"/>
  <c r="J13" i="24"/>
  <c r="K13" i="24" s="1"/>
  <c r="J12" i="24"/>
  <c r="K12" i="24" s="1"/>
  <c r="J11" i="24"/>
  <c r="K11" i="24" s="1"/>
  <c r="J10" i="24"/>
  <c r="K10" i="24" s="1"/>
  <c r="K9" i="24"/>
  <c r="K9" i="27" l="1"/>
  <c r="J18" i="27"/>
  <c r="K21" i="24"/>
  <c r="J20" i="25"/>
  <c r="J21" i="24"/>
  <c r="K16" i="27"/>
  <c r="K9" i="26"/>
  <c r="K23" i="26" s="1"/>
  <c r="J23" i="26"/>
  <c r="K20" i="25"/>
  <c r="D26" i="14"/>
  <c r="D25" i="14"/>
  <c r="J21" i="19"/>
  <c r="K21" i="19" s="1"/>
  <c r="L19" i="19"/>
  <c r="I19" i="19"/>
  <c r="H19" i="19"/>
  <c r="G19" i="19"/>
  <c r="F19" i="19"/>
  <c r="I18" i="19"/>
  <c r="H18" i="19"/>
  <c r="G18" i="19"/>
  <c r="F18" i="19"/>
  <c r="E18" i="19"/>
  <c r="J16" i="19"/>
  <c r="K16" i="19" s="1"/>
  <c r="J13" i="19"/>
  <c r="K13" i="19" s="1"/>
  <c r="J11" i="19"/>
  <c r="K11" i="19" s="1"/>
  <c r="J9" i="19"/>
  <c r="I20" i="14"/>
  <c r="H20" i="14"/>
  <c r="G20" i="14"/>
  <c r="F20" i="14"/>
  <c r="I19" i="14"/>
  <c r="H19" i="14"/>
  <c r="G19" i="14"/>
  <c r="F19" i="14"/>
  <c r="E19" i="14"/>
  <c r="K18" i="27" l="1"/>
  <c r="K9" i="19"/>
  <c r="K18" i="19" s="1"/>
  <c r="J18" i="19"/>
  <c r="K9" i="14"/>
  <c r="K19" i="14" s="1"/>
  <c r="J19" i="14"/>
</calcChain>
</file>

<file path=xl/sharedStrings.xml><?xml version="1.0" encoding="utf-8"?>
<sst xmlns="http://schemas.openxmlformats.org/spreadsheetml/2006/main" count="494" uniqueCount="206">
  <si>
    <t>Plan de învățământ licență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</si>
  <si>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</si>
  <si>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</si>
  <si>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</si>
  <si>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</si>
  <si>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</si>
  <si>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</si>
  <si>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</si>
  <si>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</si>
  <si>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</si>
  <si>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</si>
  <si>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</si>
  <si>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</si>
  <si>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</si>
  <si>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</si>
  <si>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</si>
  <si>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</si>
  <si>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</si>
  <si>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</si>
  <si>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Activități asistate</t>
  </si>
  <si>
    <t>Stud. Ind.</t>
  </si>
  <si>
    <t xml:space="preserve">Discipline Obligatorii (Ob) </t>
  </si>
  <si>
    <t>F</t>
  </si>
  <si>
    <t>E</t>
  </si>
  <si>
    <t>V</t>
  </si>
  <si>
    <t>D</t>
  </si>
  <si>
    <t>Discipline opționale (Op)</t>
  </si>
  <si>
    <t>Statistici:</t>
  </si>
  <si>
    <t>ECTS/Ore:</t>
  </si>
  <si>
    <t>Ex.</t>
  </si>
  <si>
    <t>Număr:</t>
  </si>
  <si>
    <t>Discipline facultative (F)</t>
  </si>
  <si>
    <t>Psihologia educației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</si>
  <si>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</si>
  <si>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</si>
  <si>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</si>
  <si>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</si>
  <si>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</si>
  <si>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</si>
  <si>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</si>
  <si>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Mihnea-Cosmin COSTOIU</t>
  </si>
  <si>
    <t>Petrișor - Laurențiu ȚUCĂ</t>
  </si>
  <si>
    <t>II</t>
  </si>
  <si>
    <t>Pedagogie I: 
- Fundamentele Pedagogiei
- Teoria și metodologia curriculumului</t>
  </si>
  <si>
    <t>Pedagogie II:
- Teoria și metodologia instruirii
- Teoria și metodologia evaluării</t>
  </si>
  <si>
    <t>Didactica specializării</t>
  </si>
  <si>
    <t>Nr. Crt.</t>
  </si>
  <si>
    <t>Examen de absolvire: Nivelul I</t>
  </si>
  <si>
    <t>2025 - 2026</t>
  </si>
  <si>
    <t>III</t>
  </si>
  <si>
    <t>Instruire asistată de calculator</t>
  </si>
  <si>
    <t>Practică pedagogică de specialitate în învățământul preuniversitar 1</t>
  </si>
  <si>
    <t>2026 - 2027</t>
  </si>
  <si>
    <t>Introducere în Sociologie</t>
  </si>
  <si>
    <t>Introducere în Psihologie</t>
  </si>
  <si>
    <t>Metodologia cercetării în științele sociale</t>
  </si>
  <si>
    <t>Introducere în Asistenta sociala</t>
  </si>
  <si>
    <t>Drept și legislație în Asistenta sociala</t>
  </si>
  <si>
    <t>Prelucrarea statistică a datelor</t>
  </si>
  <si>
    <t>Psihologie socială</t>
  </si>
  <si>
    <t>Politici sociale</t>
  </si>
  <si>
    <t>Diagnoza și soluționarea problemelor sociale</t>
  </si>
  <si>
    <t>Demografie și planificare familiala</t>
  </si>
  <si>
    <t>Deontologie profesională</t>
  </si>
  <si>
    <t>Psihopatologie și psihoterapie</t>
  </si>
  <si>
    <t>Asistenta Sociala bazata pe evidente</t>
  </si>
  <si>
    <t>Stagiu pentru elaborarea lucrării de licență</t>
  </si>
  <si>
    <t>Organizarea și Managementul serviciilor de Asistenta Sociala</t>
  </si>
  <si>
    <t>Politici publice</t>
  </si>
  <si>
    <t>Gândire critică</t>
  </si>
  <si>
    <t>Drepturile omului și strategii anti discriminare</t>
  </si>
  <si>
    <t>Supervizare în Asistența Socială</t>
  </si>
  <si>
    <t>Asistență socială</t>
  </si>
  <si>
    <t>Manuela Mihaela CIUCUREL</t>
  </si>
  <si>
    <t>Marius Claudiu LANGA</t>
  </si>
  <si>
    <t>Calitatea vieții și politici anti-sărăcie</t>
  </si>
  <si>
    <t>Asistenta Sociala a delincvenților</t>
  </si>
  <si>
    <t>Asistenta Sociala a persoanelor vârstnice</t>
  </si>
  <si>
    <t>Management de caz</t>
  </si>
  <si>
    <t>2024 - 2027</t>
  </si>
  <si>
    <t>2024- 2025</t>
  </si>
  <si>
    <t>Avizat Direcția evaluarea și asigurarea calității,</t>
  </si>
  <si>
    <t>Asistenta Socială a familiei</t>
  </si>
  <si>
    <t>Teorii și metode de intervenție în Asistenta Socială (grup și comunitate)</t>
  </si>
  <si>
    <t>Asistenta socială în Uniunea Europeană</t>
  </si>
  <si>
    <t>Asistența socială a șomerilor. Servicii de integrare a persoanelor vulnerabile pe piața muncii</t>
  </si>
  <si>
    <t>Intervenția în criză</t>
  </si>
  <si>
    <t>Psihopedagogie specială și incluziune educațională</t>
  </si>
  <si>
    <t>Politici de incluziune socială</t>
  </si>
  <si>
    <t>Managementul și evaluarea programelor de Asistenta Socială</t>
  </si>
  <si>
    <t>Asistenta Socială a persoanelor cu dizabilități</t>
  </si>
  <si>
    <t>Servicii de protecție a copilului</t>
  </si>
  <si>
    <t>Prevenire și recuperare la persoanele dependente de substanțe</t>
  </si>
  <si>
    <t>Asistenta socială în sistemul de probațiune</t>
  </si>
  <si>
    <t>Abuz și violență domestică. Servicii de suport</t>
  </si>
  <si>
    <t>Asistenta Socială a persoanelor cu boli cronice și terminale</t>
  </si>
  <si>
    <t>Teorii și metode de intervenție în Asistența Socială (persoana și familie)</t>
  </si>
  <si>
    <t xml:space="preserve">Introducere în economie </t>
  </si>
  <si>
    <t>Managementul clasei de elevi</t>
  </si>
  <si>
    <t>Practică pedagogică de specialitate în învățământul preuniversitar obligatoriu (2)</t>
  </si>
  <si>
    <t>Voluntariat 1</t>
  </si>
  <si>
    <t>Dezvoltare umană</t>
  </si>
  <si>
    <t>Tehnici de comunicare în Asistența Socială</t>
  </si>
  <si>
    <t>Sistemul de Asistența Socială</t>
  </si>
  <si>
    <t>Voluntariat 2</t>
  </si>
  <si>
    <t>Voluntariat 3</t>
  </si>
  <si>
    <t>Voluntariat 4</t>
  </si>
  <si>
    <t>Voluntariat 5</t>
  </si>
  <si>
    <t>Voluntariat 6</t>
  </si>
  <si>
    <t>Promovarea examenului de licență</t>
  </si>
  <si>
    <t>Consiliere în Asistenta Socială</t>
  </si>
  <si>
    <t>42 ore (14 săpt * 3 ore/săpt)</t>
  </si>
  <si>
    <t>36 ore (12 săpt * 3 ore/săpt)</t>
  </si>
  <si>
    <t>UPB.21.F.01.O.301</t>
  </si>
  <si>
    <t>UPB.21.F.01.O.401</t>
  </si>
  <si>
    <t>UPB.21.F.01.O.302</t>
  </si>
  <si>
    <t>UPB.21.D.01.O.402</t>
  </si>
  <si>
    <t>UPB.21.D.01.O.403</t>
  </si>
  <si>
    <t>UPB.21.S.01.O.404</t>
  </si>
  <si>
    <t>UPB.21.C.01.O.008</t>
  </si>
  <si>
    <t>Educație fizică I</t>
  </si>
  <si>
    <t>Limba engleză I</t>
  </si>
  <si>
    <t>UPB.21.C.01.A.014</t>
  </si>
  <si>
    <t>Limba franceză I</t>
  </si>
  <si>
    <t>UPB.21.C.01.A.015</t>
  </si>
  <si>
    <t>UPB.21.C.01.L.209</t>
  </si>
  <si>
    <t>UPB.21.C.01.L.019</t>
  </si>
  <si>
    <t>UPB.21.F.02.O.312</t>
  </si>
  <si>
    <t>UPB.21.D.02.O.411</t>
  </si>
  <si>
    <t>UPB.21.D.02.O.412</t>
  </si>
  <si>
    <t>UPB.21.S.02.O.413</t>
  </si>
  <si>
    <t>UPB.21.F.02.O.414</t>
  </si>
  <si>
    <t>UPB.21.S.02.O.415</t>
  </si>
  <si>
    <t>UPB.21.C.02.O.028</t>
  </si>
  <si>
    <t>Educație fizică II</t>
  </si>
  <si>
    <t>Limba engleză II</t>
  </si>
  <si>
    <t>Limba franceză II</t>
  </si>
  <si>
    <t>UPB.21.C.02.A.034</t>
  </si>
  <si>
    <t>UPB.21.C.02.A.035</t>
  </si>
  <si>
    <t>UPB.21.F.02.A.416</t>
  </si>
  <si>
    <t>UPB.21.F.02.A.417</t>
  </si>
  <si>
    <t>UPB.21.C.02.L.218</t>
  </si>
  <si>
    <t>UPB.21.C.02.L.038</t>
  </si>
  <si>
    <t>UPB.21.F.03.O.430</t>
  </si>
  <si>
    <t>Educație fizică III</t>
  </si>
  <si>
    <t>Limba engleză III</t>
  </si>
  <si>
    <t>Limba franceză III</t>
  </si>
  <si>
    <t>UPB.21.D.03.O.431</t>
  </si>
  <si>
    <t>UPB.21.S.03.O.432</t>
  </si>
  <si>
    <t>UPB.21.D.03.O.433</t>
  </si>
  <si>
    <t>UPB.21.S.03.O.434</t>
  </si>
  <si>
    <t>UPB.21.C.03.O.046</t>
  </si>
  <si>
    <t>UPB.21.C.03.A.051</t>
  </si>
  <si>
    <t>UPB.21.C.03.A.052</t>
  </si>
  <si>
    <t>UPB.21.S.03.A.435</t>
  </si>
  <si>
    <t>UPB.21.S.03.A.436</t>
  </si>
  <si>
    <t>UPB.21.C.03.L.238</t>
  </si>
  <si>
    <t>UPB.21.C.03.L.029</t>
  </si>
  <si>
    <t>Practica de specialitate I</t>
  </si>
  <si>
    <t>Practica de specialitate II</t>
  </si>
  <si>
    <t>Practica de specialitate III</t>
  </si>
  <si>
    <t>Practica de specialitate  IV</t>
  </si>
  <si>
    <t>UPB.21.S.04.O.440</t>
  </si>
  <si>
    <t>UPB.21.C.04.O.441</t>
  </si>
  <si>
    <t>UPB.21.S.04.O.442</t>
  </si>
  <si>
    <t>UPB.21.D.04.O.443</t>
  </si>
  <si>
    <t>UPB.21.S.04.O.444</t>
  </si>
  <si>
    <t>UPB.21.C.04.O.060</t>
  </si>
  <si>
    <t>Educație fizică IV</t>
  </si>
  <si>
    <t>Limba engleză IV</t>
  </si>
  <si>
    <t>Limba franceză IV</t>
  </si>
  <si>
    <t>UPB.21.C.04.A.065</t>
  </si>
  <si>
    <t>UPB.21.S.04.A.445</t>
  </si>
  <si>
    <t>UPB.21.S.04.A.446</t>
  </si>
  <si>
    <t>UPB.21.S.04.A.447</t>
  </si>
  <si>
    <t>UPB.21.S.04.A.448</t>
  </si>
  <si>
    <t>UPB.21.S.04.A.449</t>
  </si>
  <si>
    <t>Etică și integritate academică</t>
  </si>
  <si>
    <t>UPB.21.C.04.L.248</t>
  </si>
  <si>
    <t>UPB.21.C.04.L.069</t>
  </si>
  <si>
    <t>UPB.21.S.05.O.450</t>
  </si>
  <si>
    <t>UPB.21.S.05.O.451</t>
  </si>
  <si>
    <t>UPB.21.S.05.O.452</t>
  </si>
  <si>
    <t>UPB.21.S.05.O.453</t>
  </si>
  <si>
    <t>UPB.21.S.05.O.454</t>
  </si>
  <si>
    <t>UPB.21.S.05.O.455</t>
  </si>
  <si>
    <t>UPB.21.S.05.A.456</t>
  </si>
  <si>
    <t>UPB.21.S.05.A.457</t>
  </si>
  <si>
    <t>UPB.21.C.05.L.458</t>
  </si>
  <si>
    <t>UPB.21.C.05.L.272</t>
  </si>
  <si>
    <t>UPB.21.C.05.L.273</t>
  </si>
  <si>
    <t>UPB.21.C.05.L.087</t>
  </si>
  <si>
    <t>UPB.21.S.06.O.460</t>
  </si>
  <si>
    <t>UPB.21.S.06.O.461</t>
  </si>
  <si>
    <t>UPB.21.S.06.O.462</t>
  </si>
  <si>
    <t>UPB.21.S.06.O.463</t>
  </si>
  <si>
    <t>UPB.21.S.06.O.464</t>
  </si>
  <si>
    <t>UPB.21.S.06.O.465</t>
  </si>
  <si>
    <t>UPB.21.S.06.A.466</t>
  </si>
  <si>
    <t>UPB.21.S.06.A.467</t>
  </si>
  <si>
    <t>UPB.21.S.06.L.468</t>
  </si>
  <si>
    <t>UPB.21.C.06.L.275</t>
  </si>
  <si>
    <t>UPB.21.C.06.L.276</t>
  </si>
  <si>
    <t>UPB.21.C.06.L.277</t>
  </si>
  <si>
    <t>UPB.21.C.06.L.088</t>
  </si>
  <si>
    <t>UPB.21.C.04.A.066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</si>
</sst>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51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47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2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6" fillId="0" borderId="0" xfId="0" applyFont="1"/>
    <xf numFmtId="0" fontId="0" fillId="0" borderId="31" xfId="0" applyBorder="1" applyAlignment="1">
      <alignment horizontal="center"/>
    </xf>
    <xf numFmtId="0" fontId="0" fillId="0" borderId="46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62" xfId="0" applyBorder="1" applyAlignment="1">
      <alignment horizontal="left" vertical="center" wrapText="1"/>
    </xf>
    <xf numFmtId="0" fontId="0" fillId="0" borderId="67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</xf>
    <xf numFmtId="0" fontId="0" fillId="0" borderId="64" xfId="0" applyBorder="1"/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67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" fillId="4" borderId="49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5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5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34"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00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100712</xdr:colOff>
      <xdr:row>0</xdr:row>
      <xdr:rowOff>702468</xdr:rowOff>
    </xdr:to>
    <xdr:pic>
      <xdr:nvPicPr>
        <xdr:cNvPr id="4" name="Imagine 3">
          <a:extLst>
            <a:ext uri="{FF2B5EF4-FFF2-40B4-BE49-F238E27FC236}">
              <a16:creationId xmlns="" xmlns:a16="http://schemas.microsoft.com/office/drawing/2014/main" id="{B356E534-85BE-C938-72F6-D1481AF00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0"/>
          <a:ext cx="707931" cy="702468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126999</xdr:colOff>
      <xdr:row>0</xdr:row>
      <xdr:rowOff>676275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0"/>
          <a:ext cx="734218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116418</xdr:colOff>
      <xdr:row>0</xdr:row>
      <xdr:rowOff>711993</xdr:rowOff>
    </xdr:to>
    <xdr:pic>
      <xdr:nvPicPr>
        <xdr:cNvPr id="4" name="Imagine 3">
          <a:extLst>
            <a:ext uri="{FF2B5EF4-FFF2-40B4-BE49-F238E27FC236}">
              <a16:creationId xmlns="" xmlns:a16="http://schemas.microsoft.com/office/drawing/2014/main" id="{1F3AC8BF-1AA0-89F4-1CB4-58321D5B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1" y="0"/>
          <a:ext cx="730250" cy="711993"/>
        </a:xfrm>
        <a:prstGeom prst="rect">
          <a:avLst/>
        </a:prstGeom>
      </xdr:spPr>
    </xdr:pic>
    <xdr:clientData/>
  </xdr:twoCellAnchor>
  <xdr:twoCellAnchor>
    <xdr:from>
      <xdr:col>10</xdr:col>
      <xdr:colOff>1</xdr:colOff>
      <xdr:row>0</xdr:row>
      <xdr:rowOff>0</xdr:rowOff>
    </xdr:from>
    <xdr:to>
      <xdr:col>11</xdr:col>
      <xdr:colOff>127000</xdr:colOff>
      <xdr:row>0</xdr:row>
      <xdr:rowOff>676275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1" y="0"/>
          <a:ext cx="7408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A6DE958A-7C91-4ACC-9597-96798542BA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95250</xdr:colOff>
      <xdr:row>0</xdr:row>
      <xdr:rowOff>691356</xdr:rowOff>
    </xdr:to>
    <xdr:pic>
      <xdr:nvPicPr>
        <xdr:cNvPr id="4" name="Imagine 3">
          <a:extLst>
            <a:ext uri="{FF2B5EF4-FFF2-40B4-BE49-F238E27FC236}">
              <a16:creationId xmlns="" xmlns:a16="http://schemas.microsoft.com/office/drawing/2014/main" id="{1DFDCB08-9887-9E02-73CD-1E55F1B8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09083" cy="691356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126999</xdr:colOff>
      <xdr:row>0</xdr:row>
      <xdr:rowOff>676275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0" y="0"/>
          <a:ext cx="7408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3FCCFC9E-BB33-4F3B-A8BB-FBD1A642D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113432</xdr:colOff>
      <xdr:row>0</xdr:row>
      <xdr:rowOff>709083</xdr:rowOff>
    </xdr:to>
    <xdr:pic>
      <xdr:nvPicPr>
        <xdr:cNvPr id="4" name="Imagine 3">
          <a:extLst>
            <a:ext uri="{FF2B5EF4-FFF2-40B4-BE49-F238E27FC236}">
              <a16:creationId xmlns="" xmlns:a16="http://schemas.microsoft.com/office/drawing/2014/main" id="{2A130893-F777-6013-516E-475E9AAC9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27265" cy="709083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126999</xdr:colOff>
      <xdr:row>0</xdr:row>
      <xdr:rowOff>676275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0" y="0"/>
          <a:ext cx="7408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6C3892B8-E6FA-4794-AFA7-C4F3BFFFBE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113433</xdr:colOff>
      <xdr:row>0</xdr:row>
      <xdr:rowOff>709083</xdr:rowOff>
    </xdr:to>
    <xdr:pic>
      <xdr:nvPicPr>
        <xdr:cNvPr id="4" name="Imagine 3">
          <a:extLst>
            <a:ext uri="{FF2B5EF4-FFF2-40B4-BE49-F238E27FC236}">
              <a16:creationId xmlns="" xmlns:a16="http://schemas.microsoft.com/office/drawing/2014/main" id="{EAAEAB30-5105-90ED-FE3A-C5F1EA1E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1" y="0"/>
          <a:ext cx="727265" cy="709083"/>
        </a:xfrm>
        <a:prstGeom prst="rect">
          <a:avLst/>
        </a:prstGeom>
      </xdr:spPr>
    </xdr:pic>
    <xdr:clientData/>
  </xdr:twoCellAnchor>
  <xdr:twoCellAnchor>
    <xdr:from>
      <xdr:col>10</xdr:col>
      <xdr:colOff>1</xdr:colOff>
      <xdr:row>0</xdr:row>
      <xdr:rowOff>0</xdr:rowOff>
    </xdr:from>
    <xdr:to>
      <xdr:col>11</xdr:col>
      <xdr:colOff>127000</xdr:colOff>
      <xdr:row>0</xdr:row>
      <xdr:rowOff>676275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1" y="0"/>
          <a:ext cx="7408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105834</xdr:colOff>
      <xdr:row>0</xdr:row>
      <xdr:rowOff>701675</xdr:rowOff>
    </xdr:to>
    <xdr:pic>
      <xdr:nvPicPr>
        <xdr:cNvPr id="4" name="Imagine 3">
          <a:extLst>
            <a:ext uri="{FF2B5EF4-FFF2-40B4-BE49-F238E27FC236}">
              <a16:creationId xmlns="" xmlns:a16="http://schemas.microsoft.com/office/drawing/2014/main" id="{4F9124EC-9F4C-5922-2E10-005A5C08B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0"/>
          <a:ext cx="719667" cy="70167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126999</xdr:colOff>
      <xdr:row>0</xdr:row>
      <xdr:rowOff>676275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500" y="0"/>
          <a:ext cx="740832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opLeftCell="A4" zoomScaleNormal="100" zoomScaleSheetLayoutView="70" workbookViewId="0">
      <selection activeCell="B9" sqref="B9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  <col min="20" max="20" width="10.140625" customWidth="1"/>
  </cols>
  <sheetData>
    <row r="1" spans="1:20" ht="57" customHeight="1" x14ac:dyDescent="0.3">
      <c r="B1" s="3"/>
      <c r="C1" s="4"/>
      <c r="D1" s="180" t="s">
        <v>0</v>
      </c>
      <c r="E1" s="180"/>
      <c r="F1" s="180"/>
      <c r="G1" s="180"/>
      <c r="H1" s="180"/>
      <c r="I1" s="2"/>
      <c r="J1" s="5"/>
      <c r="K1" s="179"/>
      <c r="L1" s="179"/>
      <c r="P1" s="75"/>
      <c r="Q1" s="75"/>
      <c r="R1" s="75"/>
      <c r="S1" s="75"/>
      <c r="T1" s="75"/>
    </row>
    <row r="2" spans="1:20" ht="15" customHeight="1" x14ac:dyDescent="0.25">
      <c r="B2" s="158"/>
      <c r="C2" s="158"/>
      <c r="D2" s="144" t="s">
        <v>79</v>
      </c>
      <c r="E2" s="144"/>
      <c r="F2" s="144"/>
      <c r="G2" s="144"/>
      <c r="H2" s="144"/>
      <c r="J2" s="8" t="s">
        <v>1</v>
      </c>
      <c r="K2" s="158" t="s">
        <v>80</v>
      </c>
      <c r="L2" s="158"/>
      <c r="P2" s="76"/>
      <c r="Q2" s="76"/>
      <c r="R2" s="76"/>
      <c r="S2" s="76"/>
      <c r="T2" s="76"/>
    </row>
    <row r="3" spans="1:20" x14ac:dyDescent="0.25">
      <c r="B3" s="7" t="s">
        <v>2</v>
      </c>
      <c r="C3" s="158" t="s">
        <v>72</v>
      </c>
      <c r="D3" s="158"/>
      <c r="E3" s="158"/>
      <c r="F3" s="158"/>
      <c r="G3" s="158"/>
      <c r="J3" s="8" t="s">
        <v>3</v>
      </c>
      <c r="K3" s="158" t="s">
        <v>4</v>
      </c>
      <c r="L3" s="158"/>
      <c r="P3" s="76"/>
      <c r="Q3" s="76"/>
      <c r="R3" s="76"/>
      <c r="S3" s="76"/>
      <c r="T3" s="76"/>
    </row>
    <row r="4" spans="1:20" x14ac:dyDescent="0.25">
      <c r="B4" s="7" t="s">
        <v>5</v>
      </c>
      <c r="C4" s="158" t="s">
        <v>72</v>
      </c>
      <c r="D4" s="158"/>
      <c r="E4" s="158"/>
      <c r="F4" s="158"/>
      <c r="G4" s="158"/>
      <c r="J4" s="8" t="s">
        <v>6</v>
      </c>
      <c r="K4" s="158" t="s">
        <v>4</v>
      </c>
      <c r="L4" s="158"/>
      <c r="P4" s="76"/>
      <c r="Q4" s="76"/>
      <c r="R4" s="76"/>
      <c r="S4" s="76"/>
      <c r="T4" s="76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76"/>
      <c r="Q5" s="76"/>
      <c r="R5" s="76"/>
      <c r="S5" s="76"/>
      <c r="T5" s="76"/>
    </row>
    <row r="6" spans="1:20" s="1" customFormat="1" ht="20.100000000000001" customHeight="1" x14ac:dyDescent="0.25">
      <c r="A6" s="186" t="s">
        <v>7</v>
      </c>
      <c r="B6" s="175" t="s">
        <v>8</v>
      </c>
      <c r="C6" s="175" t="s">
        <v>9</v>
      </c>
      <c r="D6" s="175" t="s">
        <v>10</v>
      </c>
      <c r="E6" s="184" t="s">
        <v>11</v>
      </c>
      <c r="F6" s="175" t="s">
        <v>12</v>
      </c>
      <c r="G6" s="175"/>
      <c r="H6" s="175"/>
      <c r="I6" s="175"/>
      <c r="J6" s="175" t="s">
        <v>13</v>
      </c>
      <c r="K6" s="175"/>
      <c r="L6" s="175" t="s">
        <v>14</v>
      </c>
      <c r="M6" s="176"/>
      <c r="P6" s="76"/>
      <c r="Q6" s="76"/>
      <c r="R6" s="76"/>
      <c r="S6" s="76"/>
      <c r="T6" s="76"/>
    </row>
    <row r="7" spans="1:20" ht="22.5" customHeight="1" thickBot="1" x14ac:dyDescent="0.3">
      <c r="A7" s="187"/>
      <c r="B7" s="177"/>
      <c r="C7" s="177"/>
      <c r="D7" s="177"/>
      <c r="E7" s="185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77"/>
      <c r="M7" s="178"/>
      <c r="P7" s="76"/>
      <c r="Q7" s="76"/>
      <c r="R7" s="76"/>
      <c r="S7" s="76"/>
      <c r="T7" s="76"/>
    </row>
    <row r="8" spans="1:20" ht="15.75" thickBot="1" x14ac:dyDescent="0.3">
      <c r="A8" s="181" t="s">
        <v>21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3"/>
      <c r="P8" s="76"/>
      <c r="Q8" s="76"/>
      <c r="R8" s="76"/>
      <c r="S8" s="76"/>
      <c r="T8" s="76"/>
    </row>
    <row r="9" spans="1:20" ht="15" customHeight="1" x14ac:dyDescent="0.25">
      <c r="A9" s="45">
        <v>1</v>
      </c>
      <c r="B9" s="96" t="s">
        <v>113</v>
      </c>
      <c r="C9" s="52" t="s">
        <v>53</v>
      </c>
      <c r="D9" s="104" t="s">
        <v>22</v>
      </c>
      <c r="E9" s="108">
        <v>5</v>
      </c>
      <c r="F9" s="25">
        <v>2</v>
      </c>
      <c r="G9" s="20">
        <v>2</v>
      </c>
      <c r="H9" s="20"/>
      <c r="I9" s="20"/>
      <c r="J9" s="20">
        <f>SUM(F9:I9)*14</f>
        <v>56</v>
      </c>
      <c r="K9" s="20">
        <f>E9*25-J9</f>
        <v>69</v>
      </c>
      <c r="L9" s="146" t="s">
        <v>23</v>
      </c>
      <c r="M9" s="171"/>
      <c r="P9" s="76"/>
      <c r="Q9" s="76"/>
      <c r="R9" s="76"/>
      <c r="S9" s="76"/>
      <c r="T9" s="76"/>
    </row>
    <row r="10" spans="1:20" ht="15" customHeight="1" x14ac:dyDescent="0.25">
      <c r="A10" s="43">
        <v>2</v>
      </c>
      <c r="B10" s="121" t="s">
        <v>114</v>
      </c>
      <c r="C10" s="53" t="s">
        <v>54</v>
      </c>
      <c r="D10" s="86" t="s">
        <v>22</v>
      </c>
      <c r="E10" s="98">
        <v>4</v>
      </c>
      <c r="F10" s="23">
        <v>2</v>
      </c>
      <c r="G10" s="21">
        <v>1</v>
      </c>
      <c r="H10" s="21"/>
      <c r="I10" s="21"/>
      <c r="J10" s="21">
        <f t="shared" ref="J10:J13" si="0">SUM(F10:I10)*14</f>
        <v>42</v>
      </c>
      <c r="K10" s="21">
        <f t="shared" ref="K10:K13" si="1">E10*25-J10</f>
        <v>58</v>
      </c>
      <c r="L10" s="159" t="s">
        <v>23</v>
      </c>
      <c r="M10" s="160"/>
      <c r="P10" s="76"/>
      <c r="Q10" s="76"/>
      <c r="R10" s="76"/>
      <c r="S10" s="76"/>
      <c r="T10" s="76"/>
    </row>
    <row r="11" spans="1:20" ht="15" customHeight="1" x14ac:dyDescent="0.25">
      <c r="A11" s="43">
        <v>3</v>
      </c>
      <c r="B11" s="121" t="s">
        <v>115</v>
      </c>
      <c r="C11" s="53" t="s">
        <v>55</v>
      </c>
      <c r="D11" s="86" t="s">
        <v>22</v>
      </c>
      <c r="E11" s="98">
        <v>5</v>
      </c>
      <c r="F11" s="23">
        <v>2</v>
      </c>
      <c r="G11" s="21"/>
      <c r="H11" s="21">
        <v>1</v>
      </c>
      <c r="I11" s="21"/>
      <c r="J11" s="21">
        <f t="shared" si="0"/>
        <v>42</v>
      </c>
      <c r="K11" s="21">
        <f t="shared" si="1"/>
        <v>83</v>
      </c>
      <c r="L11" s="159" t="s">
        <v>23</v>
      </c>
      <c r="M11" s="160"/>
      <c r="P11" s="76"/>
      <c r="Q11" s="76"/>
      <c r="R11" s="76"/>
      <c r="S11" s="76"/>
      <c r="T11" s="76"/>
    </row>
    <row r="12" spans="1:20" x14ac:dyDescent="0.25">
      <c r="A12" s="43">
        <v>4</v>
      </c>
      <c r="B12" s="122" t="s">
        <v>116</v>
      </c>
      <c r="C12" s="53" t="s">
        <v>56</v>
      </c>
      <c r="D12" s="86" t="s">
        <v>25</v>
      </c>
      <c r="E12" s="98">
        <v>5</v>
      </c>
      <c r="F12" s="23">
        <v>2</v>
      </c>
      <c r="G12" s="21">
        <v>2</v>
      </c>
      <c r="H12" s="21"/>
      <c r="I12" s="21"/>
      <c r="J12" s="21">
        <f t="shared" si="0"/>
        <v>56</v>
      </c>
      <c r="K12" s="21">
        <f t="shared" si="1"/>
        <v>69</v>
      </c>
      <c r="L12" s="159" t="s">
        <v>23</v>
      </c>
      <c r="M12" s="160"/>
      <c r="P12" s="76"/>
      <c r="Q12" s="76"/>
      <c r="R12" s="76"/>
      <c r="S12" s="76"/>
      <c r="T12" s="76"/>
    </row>
    <row r="13" spans="1:20" x14ac:dyDescent="0.25">
      <c r="A13" s="43">
        <v>5</v>
      </c>
      <c r="B13" s="122" t="s">
        <v>117</v>
      </c>
      <c r="C13" s="53" t="s">
        <v>57</v>
      </c>
      <c r="D13" s="105" t="s">
        <v>25</v>
      </c>
      <c r="E13" s="98">
        <v>4</v>
      </c>
      <c r="F13" s="23">
        <v>2</v>
      </c>
      <c r="G13" s="21">
        <v>1</v>
      </c>
      <c r="H13" s="21"/>
      <c r="I13" s="21"/>
      <c r="J13" s="21">
        <f t="shared" si="0"/>
        <v>42</v>
      </c>
      <c r="K13" s="21">
        <f t="shared" si="1"/>
        <v>58</v>
      </c>
      <c r="L13" s="127" t="s">
        <v>23</v>
      </c>
      <c r="M13" s="128"/>
      <c r="P13" s="76"/>
      <c r="Q13" s="76"/>
      <c r="R13" s="76"/>
      <c r="S13" s="76"/>
      <c r="T13" s="76"/>
    </row>
    <row r="14" spans="1:20" x14ac:dyDescent="0.25">
      <c r="A14" s="43">
        <v>6</v>
      </c>
      <c r="B14" s="122" t="s">
        <v>118</v>
      </c>
      <c r="C14" s="53" t="s">
        <v>58</v>
      </c>
      <c r="D14" s="86" t="s">
        <v>16</v>
      </c>
      <c r="E14" s="98">
        <v>4</v>
      </c>
      <c r="F14" s="93">
        <v>1</v>
      </c>
      <c r="G14" s="90"/>
      <c r="H14" s="90">
        <v>1</v>
      </c>
      <c r="I14" s="90"/>
      <c r="J14" s="90">
        <f t="shared" ref="J14:J15" si="2">SUM(F14:I14)*14</f>
        <v>28</v>
      </c>
      <c r="K14" s="90">
        <f t="shared" ref="K14:K15" si="3">E14*25-J14</f>
        <v>72</v>
      </c>
      <c r="L14" s="127" t="s">
        <v>23</v>
      </c>
      <c r="M14" s="128"/>
      <c r="P14" s="76"/>
      <c r="Q14" s="76"/>
      <c r="R14" s="76"/>
      <c r="S14" s="76"/>
      <c r="T14" s="76"/>
    </row>
    <row r="15" spans="1:20" ht="15" customHeight="1" thickBot="1" x14ac:dyDescent="0.3">
      <c r="A15" s="44">
        <v>7</v>
      </c>
      <c r="B15" s="123" t="s">
        <v>119</v>
      </c>
      <c r="C15" s="54" t="s">
        <v>120</v>
      </c>
      <c r="D15" s="107" t="s">
        <v>15</v>
      </c>
      <c r="E15" s="111">
        <v>1</v>
      </c>
      <c r="F15" s="94"/>
      <c r="G15" s="89">
        <v>1</v>
      </c>
      <c r="H15" s="89"/>
      <c r="I15" s="89"/>
      <c r="J15" s="89">
        <f t="shared" si="2"/>
        <v>14</v>
      </c>
      <c r="K15" s="89">
        <f t="shared" si="3"/>
        <v>11</v>
      </c>
      <c r="L15" s="142" t="s">
        <v>24</v>
      </c>
      <c r="M15" s="143"/>
      <c r="P15" s="76"/>
      <c r="Q15" s="76"/>
      <c r="R15" s="76"/>
      <c r="S15" s="76"/>
      <c r="T15" s="76"/>
    </row>
    <row r="16" spans="1:20" ht="14.45" customHeight="1" thickBot="1" x14ac:dyDescent="0.3">
      <c r="A16" s="139" t="s">
        <v>26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1"/>
      <c r="P16" s="76"/>
      <c r="Q16" s="76"/>
      <c r="R16" s="76"/>
      <c r="S16" s="76"/>
      <c r="T16" s="76"/>
    </row>
    <row r="17" spans="1:20" x14ac:dyDescent="0.25">
      <c r="A17" s="45">
        <v>8</v>
      </c>
      <c r="B17" s="96" t="s">
        <v>122</v>
      </c>
      <c r="C17" s="112" t="s">
        <v>121</v>
      </c>
      <c r="D17" s="148" t="s">
        <v>15</v>
      </c>
      <c r="E17" s="173">
        <v>2</v>
      </c>
      <c r="F17" s="137"/>
      <c r="G17" s="151">
        <v>2</v>
      </c>
      <c r="H17" s="151"/>
      <c r="I17" s="151"/>
      <c r="J17" s="146">
        <f t="shared" ref="J17" si="4">SUM(F17:I17)*14</f>
        <v>28</v>
      </c>
      <c r="K17" s="146">
        <f t="shared" ref="K17" si="5">E17*25-J17</f>
        <v>22</v>
      </c>
      <c r="L17" s="147" t="s">
        <v>24</v>
      </c>
      <c r="M17" s="148"/>
      <c r="P17" s="76"/>
      <c r="Q17" s="76"/>
      <c r="R17" s="76"/>
      <c r="S17" s="76"/>
      <c r="T17" s="76"/>
    </row>
    <row r="18" spans="1:20" ht="15.75" thickBot="1" x14ac:dyDescent="0.3">
      <c r="A18" s="44">
        <v>9</v>
      </c>
      <c r="B18" s="97" t="s">
        <v>124</v>
      </c>
      <c r="C18" s="113" t="s">
        <v>123</v>
      </c>
      <c r="D18" s="150"/>
      <c r="E18" s="174"/>
      <c r="F18" s="138"/>
      <c r="G18" s="152"/>
      <c r="H18" s="152"/>
      <c r="I18" s="152"/>
      <c r="J18" s="142"/>
      <c r="K18" s="142"/>
      <c r="L18" s="149"/>
      <c r="M18" s="150"/>
      <c r="P18" s="76"/>
      <c r="Q18" s="76"/>
      <c r="R18" s="76"/>
      <c r="S18" s="76"/>
      <c r="T18" s="76"/>
    </row>
    <row r="19" spans="1:20" x14ac:dyDescent="0.25">
      <c r="A19" s="155" t="s">
        <v>27</v>
      </c>
      <c r="B19" s="144"/>
      <c r="C19" s="144"/>
      <c r="D19" s="55" t="s">
        <v>28</v>
      </c>
      <c r="E19" s="135">
        <f t="shared" ref="E19:K19" si="6">SUM(E9:E18)</f>
        <v>30</v>
      </c>
      <c r="F19" s="49">
        <f t="shared" si="6"/>
        <v>11</v>
      </c>
      <c r="G19" s="49">
        <f t="shared" si="6"/>
        <v>9</v>
      </c>
      <c r="H19" s="49">
        <f t="shared" si="6"/>
        <v>2</v>
      </c>
      <c r="I19" s="49">
        <f t="shared" si="6"/>
        <v>0</v>
      </c>
      <c r="J19" s="136">
        <f t="shared" si="6"/>
        <v>308</v>
      </c>
      <c r="K19" s="136">
        <f t="shared" si="6"/>
        <v>442</v>
      </c>
      <c r="L19" s="49" t="s">
        <v>29</v>
      </c>
      <c r="M19" s="50" t="s">
        <v>24</v>
      </c>
      <c r="P19" s="76"/>
      <c r="Q19" s="76"/>
      <c r="R19" s="76"/>
      <c r="S19" s="76"/>
      <c r="T19" s="76"/>
    </row>
    <row r="20" spans="1:20" ht="15.75" thickBot="1" x14ac:dyDescent="0.3">
      <c r="A20" s="156"/>
      <c r="B20" s="157"/>
      <c r="C20" s="157"/>
      <c r="D20" s="16" t="s">
        <v>30</v>
      </c>
      <c r="E20" s="129"/>
      <c r="F20" s="17">
        <f>COUNT(F9:F18)</f>
        <v>6</v>
      </c>
      <c r="G20" s="17">
        <f>COUNT(G9:G18)</f>
        <v>6</v>
      </c>
      <c r="H20" s="17">
        <f>COUNT(H9:H18)</f>
        <v>2</v>
      </c>
      <c r="I20" s="17">
        <f>COUNT(I9:I18)</f>
        <v>0</v>
      </c>
      <c r="J20" s="130"/>
      <c r="K20" s="130"/>
      <c r="L20" s="18">
        <f>COUNTIF(L9:L18,"=E")</f>
        <v>6</v>
      </c>
      <c r="M20" s="19">
        <f>COUNTIF(L9:L18,"=V")</f>
        <v>2</v>
      </c>
      <c r="P20" s="76"/>
      <c r="Q20" s="76"/>
      <c r="R20" s="76"/>
      <c r="S20" s="76"/>
      <c r="T20" s="76"/>
    </row>
    <row r="21" spans="1:20" ht="15" customHeight="1" thickBot="1" x14ac:dyDescent="0.3">
      <c r="A21" s="132" t="s">
        <v>31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4"/>
      <c r="P21" s="76"/>
      <c r="Q21" s="12"/>
      <c r="R21" s="76"/>
      <c r="S21" s="76"/>
      <c r="T21" s="76"/>
    </row>
    <row r="22" spans="1:20" ht="15" customHeight="1" x14ac:dyDescent="0.25">
      <c r="A22" s="43">
        <v>10</v>
      </c>
      <c r="B22" s="124" t="s">
        <v>125</v>
      </c>
      <c r="C22" s="53" t="s">
        <v>32</v>
      </c>
      <c r="D22" s="60" t="s">
        <v>15</v>
      </c>
      <c r="E22" s="22">
        <v>5</v>
      </c>
      <c r="F22" s="23">
        <v>2</v>
      </c>
      <c r="G22" s="21">
        <v>2</v>
      </c>
      <c r="H22" s="21"/>
      <c r="I22" s="21"/>
      <c r="J22" s="21">
        <f t="shared" ref="J22:J23" si="7">SUM(F22:I22)*14</f>
        <v>56</v>
      </c>
      <c r="K22" s="21">
        <f t="shared" ref="K22:K23" si="8">E22*25-J22</f>
        <v>69</v>
      </c>
      <c r="L22" s="159" t="s">
        <v>23</v>
      </c>
      <c r="M22" s="160"/>
      <c r="P22" s="76"/>
      <c r="Q22" s="12"/>
      <c r="R22" s="77"/>
      <c r="S22" s="77"/>
      <c r="T22" s="77"/>
    </row>
    <row r="23" spans="1:20" ht="15.75" customHeight="1" thickBot="1" x14ac:dyDescent="0.3">
      <c r="A23" s="44">
        <v>11</v>
      </c>
      <c r="B23" s="123" t="s">
        <v>126</v>
      </c>
      <c r="C23" s="59" t="s">
        <v>100</v>
      </c>
      <c r="D23" s="101" t="s">
        <v>15</v>
      </c>
      <c r="E23" s="107">
        <v>3</v>
      </c>
      <c r="F23" s="106"/>
      <c r="G23" s="97"/>
      <c r="H23" s="97"/>
      <c r="I23" s="97">
        <v>4</v>
      </c>
      <c r="J23" s="97">
        <f t="shared" si="7"/>
        <v>56</v>
      </c>
      <c r="K23" s="97">
        <f t="shared" si="8"/>
        <v>19</v>
      </c>
      <c r="L23" s="142" t="s">
        <v>24</v>
      </c>
      <c r="M23" s="143"/>
      <c r="P23" s="28"/>
      <c r="Q23" s="12"/>
      <c r="R23" s="27"/>
      <c r="S23" s="27"/>
      <c r="T23" s="27"/>
    </row>
    <row r="24" spans="1:20" ht="15.75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8"/>
      <c r="Q24" s="12"/>
      <c r="R24" s="27"/>
      <c r="S24" s="27"/>
      <c r="T24" s="27"/>
    </row>
    <row r="25" spans="1:20" ht="15.75" customHeight="1" x14ac:dyDescent="0.25">
      <c r="B25" s="161" t="s">
        <v>33</v>
      </c>
      <c r="C25" s="40" t="s">
        <v>34</v>
      </c>
      <c r="D25" s="164">
        <f>SUM(F9:I15)</f>
        <v>20</v>
      </c>
      <c r="E25" s="165"/>
      <c r="F25" s="165"/>
      <c r="G25" s="165"/>
      <c r="H25" s="165"/>
      <c r="I25" s="165"/>
      <c r="J25" s="165"/>
      <c r="K25" s="165"/>
      <c r="L25" s="165"/>
      <c r="M25" s="166"/>
      <c r="P25" s="28"/>
      <c r="Q25" s="12"/>
      <c r="R25" s="27"/>
      <c r="S25" s="27"/>
      <c r="T25" s="27"/>
    </row>
    <row r="26" spans="1:20" ht="15.75" customHeight="1" x14ac:dyDescent="0.25">
      <c r="B26" s="162"/>
      <c r="C26" s="41" t="s">
        <v>35</v>
      </c>
      <c r="D26" s="167">
        <f>SUM(F17:I18)</f>
        <v>2</v>
      </c>
      <c r="E26" s="168"/>
      <c r="F26" s="168"/>
      <c r="G26" s="168"/>
      <c r="H26" s="168"/>
      <c r="I26" s="168"/>
      <c r="J26" s="168"/>
      <c r="K26" s="168"/>
      <c r="L26" s="168"/>
      <c r="M26" s="169"/>
      <c r="P26" s="28"/>
      <c r="Q26" s="12"/>
      <c r="R26" s="27"/>
      <c r="S26" s="27"/>
      <c r="T26" s="27"/>
    </row>
    <row r="27" spans="1:20" s="32" customFormat="1" ht="15.75" customHeight="1" thickBot="1" x14ac:dyDescent="0.3">
      <c r="A27" s="6"/>
      <c r="B27" s="163"/>
      <c r="C27" s="42" t="s">
        <v>36</v>
      </c>
      <c r="D27" s="129">
        <f>SUM(F22:I23)</f>
        <v>8</v>
      </c>
      <c r="E27" s="130"/>
      <c r="F27" s="130"/>
      <c r="G27" s="130"/>
      <c r="H27" s="130"/>
      <c r="I27" s="130"/>
      <c r="J27" s="130"/>
      <c r="K27" s="130"/>
      <c r="L27" s="130"/>
      <c r="M27" s="131"/>
      <c r="P27" s="36"/>
      <c r="Q27" s="37"/>
      <c r="R27" s="38"/>
      <c r="S27" s="38"/>
      <c r="T27" s="38"/>
    </row>
    <row r="28" spans="1:20" ht="18" customHeight="1" x14ac:dyDescent="0.25">
      <c r="A28" s="2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P28" s="13"/>
      <c r="Q28" s="12"/>
      <c r="R28" s="172"/>
      <c r="S28" s="172"/>
      <c r="T28" s="172"/>
    </row>
    <row r="29" spans="1:20" ht="15" customHeight="1" x14ac:dyDescent="0.25">
      <c r="B29" s="4" t="s">
        <v>37</v>
      </c>
      <c r="C29" s="9"/>
      <c r="D29" s="1"/>
      <c r="E29" s="144" t="s">
        <v>38</v>
      </c>
      <c r="F29" s="144"/>
      <c r="G29" s="4"/>
      <c r="H29" s="1"/>
      <c r="I29" s="1"/>
      <c r="J29" s="145" t="s">
        <v>39</v>
      </c>
      <c r="K29" s="145"/>
      <c r="L29" s="145"/>
      <c r="M29" s="145"/>
      <c r="P29" s="13"/>
      <c r="Q29" s="12"/>
      <c r="R29" s="13"/>
      <c r="S29" s="13"/>
      <c r="T29" s="13"/>
    </row>
    <row r="30" spans="1:20" ht="15" customHeight="1" x14ac:dyDescent="0.25">
      <c r="B30" s="158" t="s">
        <v>40</v>
      </c>
      <c r="C30" s="158"/>
      <c r="D30" s="170" t="s">
        <v>74</v>
      </c>
      <c r="E30" s="170"/>
      <c r="F30" s="170"/>
      <c r="G30" s="170"/>
      <c r="H30" s="170"/>
      <c r="I30" s="170"/>
      <c r="J30" s="126" t="s">
        <v>73</v>
      </c>
      <c r="K30" s="126"/>
      <c r="L30" s="126"/>
      <c r="M30" s="126"/>
      <c r="P30" s="11"/>
      <c r="Q30" s="12"/>
      <c r="R30" s="13"/>
      <c r="S30" s="13"/>
      <c r="T30" s="13"/>
    </row>
    <row r="31" spans="1:20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3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ht="15" customHeight="1" x14ac:dyDescent="0.25">
      <c r="B38" s="1"/>
      <c r="C38" s="1"/>
      <c r="H38" s="4"/>
      <c r="I38" s="4"/>
      <c r="J38" s="1"/>
      <c r="K38" s="1"/>
      <c r="L38" s="1"/>
    </row>
    <row r="39" spans="1:13" x14ac:dyDescent="0.25">
      <c r="B39" s="1"/>
      <c r="C39" s="1"/>
      <c r="H39" s="4"/>
      <c r="I39" s="4"/>
      <c r="J39" s="1"/>
      <c r="K39" s="1"/>
      <c r="L39" s="1"/>
    </row>
    <row r="40" spans="1:13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3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3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ht="15" customHeight="1" x14ac:dyDescent="0.25">
      <c r="A48" s="153" t="s">
        <v>81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</row>
    <row r="49" spans="1:13" x14ac:dyDescent="0.25">
      <c r="A49" s="154" t="s">
        <v>41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</row>
    <row r="50" spans="1:1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25">
      <c r="B54" s="1"/>
      <c r="C54" s="1"/>
      <c r="D54" s="4"/>
      <c r="E54" s="4"/>
      <c r="F54" s="4"/>
      <c r="G54" s="4"/>
      <c r="H54" s="1"/>
      <c r="I54" s="1"/>
      <c r="J54" s="1"/>
      <c r="K54" s="1"/>
      <c r="L54" s="1"/>
    </row>
    <row r="55" spans="1:13" x14ac:dyDescent="0.25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25">
      <c r="B57" s="1"/>
      <c r="C57" s="1"/>
      <c r="D57" s="1"/>
      <c r="E57" s="144"/>
      <c r="F57" s="144"/>
      <c r="G57" s="144"/>
      <c r="H57" s="1"/>
      <c r="I57" s="1"/>
      <c r="J57" s="1"/>
      <c r="K57" s="1"/>
      <c r="L57" s="1"/>
    </row>
    <row r="58" spans="1:13" x14ac:dyDescent="0.25">
      <c r="B58" s="1"/>
      <c r="C58" s="1"/>
      <c r="D58" s="1"/>
      <c r="E58" s="144"/>
      <c r="F58" s="144"/>
      <c r="G58" s="144"/>
      <c r="H58" s="1"/>
      <c r="I58" s="1"/>
      <c r="J58" s="1"/>
      <c r="K58" s="1"/>
      <c r="L58" s="1"/>
    </row>
    <row r="59" spans="1:13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</sheetData>
  <protectedRanges>
    <protectedRange sqref="C3:G4 D2 K1:L2 J30 E17:XFD18 D30 A17:C18 A15:B15 N15:XFD15 A22:B22 A9:XFD14" name="Editabil"/>
    <protectedRange sqref="D17:D18" name="Editabil_1"/>
    <protectedRange sqref="B23" name="Editabil_2"/>
    <protectedRange sqref="A23" name="Editabil_1_1"/>
  </protectedRanges>
  <mergeCells count="56">
    <mergeCell ref="K1:L1"/>
    <mergeCell ref="B2:C2"/>
    <mergeCell ref="D1:H1"/>
    <mergeCell ref="D2:H2"/>
    <mergeCell ref="A8:M8"/>
    <mergeCell ref="C4:G4"/>
    <mergeCell ref="B6:B7"/>
    <mergeCell ref="C6:C7"/>
    <mergeCell ref="D6:D7"/>
    <mergeCell ref="E6:E7"/>
    <mergeCell ref="F6:I6"/>
    <mergeCell ref="A6:A7"/>
    <mergeCell ref="K2:L2"/>
    <mergeCell ref="K4:L4"/>
    <mergeCell ref="J6:K6"/>
    <mergeCell ref="L9:M9"/>
    <mergeCell ref="C3:G3"/>
    <mergeCell ref="K3:L3"/>
    <mergeCell ref="R28:T28"/>
    <mergeCell ref="L13:M13"/>
    <mergeCell ref="L15:M15"/>
    <mergeCell ref="G17:G18"/>
    <mergeCell ref="D17:D18"/>
    <mergeCell ref="E17:E18"/>
    <mergeCell ref="L10:M10"/>
    <mergeCell ref="L11:M11"/>
    <mergeCell ref="L12:M12"/>
    <mergeCell ref="L6:M7"/>
    <mergeCell ref="E58:G58"/>
    <mergeCell ref="E57:G57"/>
    <mergeCell ref="K17:K18"/>
    <mergeCell ref="L17:M18"/>
    <mergeCell ref="J17:J18"/>
    <mergeCell ref="H17:H18"/>
    <mergeCell ref="I17:I18"/>
    <mergeCell ref="A48:M48"/>
    <mergeCell ref="A49:M49"/>
    <mergeCell ref="A19:C20"/>
    <mergeCell ref="B30:C30"/>
    <mergeCell ref="L22:M22"/>
    <mergeCell ref="B25:B27"/>
    <mergeCell ref="D25:M25"/>
    <mergeCell ref="D26:M26"/>
    <mergeCell ref="D30:I30"/>
    <mergeCell ref="J30:M30"/>
    <mergeCell ref="L14:M14"/>
    <mergeCell ref="D27:M27"/>
    <mergeCell ref="A21:M21"/>
    <mergeCell ref="E19:E20"/>
    <mergeCell ref="J19:J20"/>
    <mergeCell ref="K19:K20"/>
    <mergeCell ref="F17:F18"/>
    <mergeCell ref="A16:M16"/>
    <mergeCell ref="L23:M23"/>
    <mergeCell ref="E29:F29"/>
    <mergeCell ref="J29:M29"/>
  </mergeCells>
  <conditionalFormatting sqref="D1:D13 D16 D19:D22 D24:D46">
    <cfRule type="cellIs" dxfId="433" priority="41" stopIfTrue="1" operator="equal">
      <formula>"DI"</formula>
    </cfRule>
    <cfRule type="cellIs" dxfId="432" priority="42" stopIfTrue="1" operator="equal">
      <formula>"DJ"</formula>
    </cfRule>
    <cfRule type="cellIs" dxfId="431" priority="43" stopIfTrue="1" operator="equal">
      <formula>"DM"</formula>
    </cfRule>
    <cfRule type="cellIs" dxfId="430" priority="44" stopIfTrue="1" operator="equal">
      <formula>"D"</formula>
    </cfRule>
    <cfRule type="cellIs" dxfId="429" priority="45" operator="equal">
      <formula>"SI"</formula>
    </cfRule>
    <cfRule type="cellIs" dxfId="428" priority="46" operator="equal">
      <formula>"SJ"</formula>
    </cfRule>
    <cfRule type="cellIs" dxfId="427" priority="47" operator="equal">
      <formula>"SM"</formula>
    </cfRule>
    <cfRule type="cellIs" dxfId="426" priority="48" operator="equal">
      <formula>"S"</formula>
    </cfRule>
    <cfRule type="cellIs" dxfId="425" priority="50" operator="equal">
      <formula>"C"</formula>
    </cfRule>
    <cfRule type="cellIs" dxfId="424" priority="51" operator="equal">
      <formula>"F"</formula>
    </cfRule>
  </conditionalFormatting>
  <conditionalFormatting sqref="D17">
    <cfRule type="cellIs" dxfId="423" priority="31" operator="equal">
      <formula>"DI"</formula>
    </cfRule>
    <cfRule type="cellIs" dxfId="422" priority="32" operator="equal">
      <formula>"DM"</formula>
    </cfRule>
    <cfRule type="cellIs" dxfId="421" priority="33" operator="equal">
      <formula>"DJ"</formula>
    </cfRule>
    <cfRule type="cellIs" dxfId="420" priority="34" operator="equal">
      <formula>"D"</formula>
    </cfRule>
    <cfRule type="cellIs" dxfId="419" priority="35" operator="equal">
      <formula>"SI"</formula>
    </cfRule>
    <cfRule type="cellIs" dxfId="418" priority="36" operator="equal">
      <formula>"SM"</formula>
    </cfRule>
    <cfRule type="cellIs" dxfId="417" priority="37" operator="equal">
      <formula>"SJ"</formula>
    </cfRule>
    <cfRule type="cellIs" dxfId="416" priority="38" operator="equal">
      <formula>"S"</formula>
    </cfRule>
    <cfRule type="cellIs" dxfId="415" priority="39" operator="equal">
      <formula>"C"</formula>
    </cfRule>
    <cfRule type="cellIs" dxfId="414" priority="40" operator="equal">
      <formula>"F"</formula>
    </cfRule>
  </conditionalFormatting>
  <conditionalFormatting sqref="D14">
    <cfRule type="cellIs" dxfId="413" priority="21" stopIfTrue="1" operator="equal">
      <formula>"DI"</formula>
    </cfRule>
    <cfRule type="cellIs" dxfId="412" priority="22" stopIfTrue="1" operator="equal">
      <formula>"DJ"</formula>
    </cfRule>
    <cfRule type="cellIs" dxfId="411" priority="23" stopIfTrue="1" operator="equal">
      <formula>"DM"</formula>
    </cfRule>
    <cfRule type="cellIs" dxfId="410" priority="24" stopIfTrue="1" operator="equal">
      <formula>"D"</formula>
    </cfRule>
    <cfRule type="cellIs" dxfId="409" priority="25" operator="equal">
      <formula>"SI"</formula>
    </cfRule>
    <cfRule type="cellIs" dxfId="408" priority="26" operator="equal">
      <formula>"SJ"</formula>
    </cfRule>
    <cfRule type="cellIs" dxfId="407" priority="27" operator="equal">
      <formula>"SM"</formula>
    </cfRule>
    <cfRule type="cellIs" dxfId="406" priority="28" operator="equal">
      <formula>"S"</formula>
    </cfRule>
    <cfRule type="cellIs" dxfId="405" priority="29" operator="equal">
      <formula>"C"</formula>
    </cfRule>
    <cfRule type="cellIs" dxfId="404" priority="30" operator="equal">
      <formula>"F"</formula>
    </cfRule>
  </conditionalFormatting>
  <conditionalFormatting sqref="D15">
    <cfRule type="cellIs" dxfId="403" priority="11" stopIfTrue="1" operator="equal">
      <formula>"DI"</formula>
    </cfRule>
    <cfRule type="cellIs" dxfId="402" priority="12" stopIfTrue="1" operator="equal">
      <formula>"DJ"</formula>
    </cfRule>
    <cfRule type="cellIs" dxfId="401" priority="13" stopIfTrue="1" operator="equal">
      <formula>"DM"</formula>
    </cfRule>
    <cfRule type="cellIs" dxfId="400" priority="14" stopIfTrue="1" operator="equal">
      <formula>"D"</formula>
    </cfRule>
    <cfRule type="cellIs" dxfId="399" priority="15" operator="equal">
      <formula>"SI"</formula>
    </cfRule>
    <cfRule type="cellIs" dxfId="398" priority="16" operator="equal">
      <formula>"SJ"</formula>
    </cfRule>
    <cfRule type="cellIs" dxfId="397" priority="17" operator="equal">
      <formula>"SM"</formula>
    </cfRule>
    <cfRule type="cellIs" dxfId="396" priority="18" operator="equal">
      <formula>"S"</formula>
    </cfRule>
    <cfRule type="cellIs" dxfId="395" priority="19" operator="equal">
      <formula>"C"</formula>
    </cfRule>
    <cfRule type="cellIs" dxfId="394" priority="20" operator="equal">
      <formula>"F"</formula>
    </cfRule>
  </conditionalFormatting>
  <conditionalFormatting sqref="D23">
    <cfRule type="cellIs" dxfId="393" priority="1" stopIfTrue="1" operator="equal">
      <formula>"DI"</formula>
    </cfRule>
    <cfRule type="cellIs" dxfId="392" priority="2" stopIfTrue="1" operator="equal">
      <formula>"DJ"</formula>
    </cfRule>
    <cfRule type="cellIs" dxfId="391" priority="3" stopIfTrue="1" operator="equal">
      <formula>"DM"</formula>
    </cfRule>
    <cfRule type="cellIs" dxfId="390" priority="4" stopIfTrue="1" operator="equal">
      <formula>"D"</formula>
    </cfRule>
    <cfRule type="cellIs" dxfId="389" priority="5" operator="equal">
      <formula>"SI"</formula>
    </cfRule>
    <cfRule type="cellIs" dxfId="388" priority="6" operator="equal">
      <formula>"SJ"</formula>
    </cfRule>
    <cfRule type="cellIs" dxfId="387" priority="7" operator="equal">
      <formula>"SM"</formula>
    </cfRule>
    <cfRule type="cellIs" dxfId="386" priority="8" operator="equal">
      <formula>"S"</formula>
    </cfRule>
    <cfRule type="cellIs" dxfId="385" priority="9" operator="equal">
      <formula>"C"</formula>
    </cfRule>
    <cfRule type="cellIs" dxfId="384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opLeftCell="A7" zoomScale="90" zoomScaleNormal="90" zoomScaleSheetLayoutView="70" workbookViewId="0">
      <selection activeCell="C14" sqref="C14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  <col min="20" max="20" width="10.140625" customWidth="1"/>
  </cols>
  <sheetData>
    <row r="1" spans="1:20" ht="57" customHeight="1" x14ac:dyDescent="0.3">
      <c r="B1" s="3"/>
      <c r="C1" s="4"/>
      <c r="D1" s="180" t="s">
        <v>0</v>
      </c>
      <c r="E1" s="180"/>
      <c r="F1" s="180"/>
      <c r="G1" s="180"/>
      <c r="H1" s="180"/>
      <c r="I1" s="2"/>
      <c r="J1" s="5"/>
      <c r="K1" s="179"/>
      <c r="L1" s="179"/>
      <c r="P1" s="75"/>
      <c r="Q1" s="75"/>
      <c r="R1" s="75"/>
      <c r="S1" s="75"/>
      <c r="T1" s="75"/>
    </row>
    <row r="2" spans="1:20" ht="15" customHeight="1" x14ac:dyDescent="0.25">
      <c r="B2" s="158"/>
      <c r="C2" s="158"/>
      <c r="D2" s="144" t="str">
        <f>Sem_I!D2</f>
        <v>2024 - 2027</v>
      </c>
      <c r="E2" s="144"/>
      <c r="F2" s="144"/>
      <c r="G2" s="144"/>
      <c r="H2" s="144"/>
      <c r="J2" s="8" t="str">
        <f>Sem_I!J2</f>
        <v>Anul universitar:</v>
      </c>
      <c r="K2" s="158" t="str">
        <f>Sem_I!K2</f>
        <v>2024- 2025</v>
      </c>
      <c r="L2" s="158"/>
      <c r="P2" s="76"/>
      <c r="Q2" s="76"/>
      <c r="R2" s="76"/>
      <c r="S2" s="76"/>
      <c r="T2" s="76"/>
    </row>
    <row r="3" spans="1:20" x14ac:dyDescent="0.25">
      <c r="B3" s="7" t="s">
        <v>2</v>
      </c>
      <c r="C3" s="158" t="str">
        <f>Sem_I!C3</f>
        <v>Asistență socială</v>
      </c>
      <c r="D3" s="158"/>
      <c r="E3" s="158"/>
      <c r="F3" s="158"/>
      <c r="G3" s="158"/>
      <c r="J3" s="8" t="str">
        <f>Sem_I!J3</f>
        <v>Anul de studii:</v>
      </c>
      <c r="K3" s="158" t="str">
        <f>Sem_I!K3</f>
        <v>I</v>
      </c>
      <c r="L3" s="158"/>
      <c r="P3" s="76"/>
      <c r="Q3" s="76"/>
      <c r="R3" s="76"/>
      <c r="S3" s="76"/>
      <c r="T3" s="76"/>
    </row>
    <row r="4" spans="1:20" x14ac:dyDescent="0.25">
      <c r="B4" s="7" t="s">
        <v>5</v>
      </c>
      <c r="C4" s="158" t="str">
        <f>Sem_I!C4</f>
        <v>Asistență socială</v>
      </c>
      <c r="D4" s="158"/>
      <c r="E4" s="158"/>
      <c r="F4" s="158"/>
      <c r="G4" s="158"/>
      <c r="J4" s="8" t="str">
        <f>Sem_I!J4</f>
        <v>Semestrul:</v>
      </c>
      <c r="K4" s="158" t="s">
        <v>42</v>
      </c>
      <c r="L4" s="158"/>
      <c r="P4" s="76"/>
      <c r="Q4" s="76"/>
      <c r="R4" s="76"/>
      <c r="S4" s="76"/>
      <c r="T4" s="76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76"/>
      <c r="Q5" s="76"/>
      <c r="R5" s="76"/>
      <c r="S5" s="76"/>
      <c r="T5" s="76"/>
    </row>
    <row r="6" spans="1:20" s="1" customFormat="1" ht="20.100000000000001" customHeight="1" x14ac:dyDescent="0.25">
      <c r="A6" s="186" t="s">
        <v>7</v>
      </c>
      <c r="B6" s="175" t="s">
        <v>8</v>
      </c>
      <c r="C6" s="175" t="s">
        <v>9</v>
      </c>
      <c r="D6" s="175" t="s">
        <v>10</v>
      </c>
      <c r="E6" s="184" t="s">
        <v>11</v>
      </c>
      <c r="F6" s="175" t="s">
        <v>12</v>
      </c>
      <c r="G6" s="175"/>
      <c r="H6" s="175"/>
      <c r="I6" s="175"/>
      <c r="J6" s="175" t="s">
        <v>13</v>
      </c>
      <c r="K6" s="175"/>
      <c r="L6" s="175" t="s">
        <v>14</v>
      </c>
      <c r="M6" s="176"/>
      <c r="P6" s="76"/>
      <c r="Q6" s="76"/>
      <c r="R6" s="76"/>
      <c r="S6" s="76"/>
      <c r="T6" s="76"/>
    </row>
    <row r="7" spans="1:20" x14ac:dyDescent="0.25">
      <c r="A7" s="191"/>
      <c r="B7" s="192"/>
      <c r="C7" s="192"/>
      <c r="D7" s="192"/>
      <c r="E7" s="195"/>
      <c r="F7" s="39" t="s">
        <v>15</v>
      </c>
      <c r="G7" s="39" t="s">
        <v>16</v>
      </c>
      <c r="H7" s="39" t="s">
        <v>17</v>
      </c>
      <c r="I7" s="39" t="s">
        <v>18</v>
      </c>
      <c r="J7" s="39" t="s">
        <v>19</v>
      </c>
      <c r="K7" s="39" t="s">
        <v>20</v>
      </c>
      <c r="L7" s="192"/>
      <c r="M7" s="196"/>
      <c r="P7" s="76"/>
      <c r="Q7" s="76"/>
      <c r="R7" s="76"/>
      <c r="S7" s="76"/>
      <c r="T7" s="76"/>
    </row>
    <row r="8" spans="1:20" ht="15.75" thickBot="1" x14ac:dyDescent="0.3">
      <c r="A8" s="188" t="s">
        <v>21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90"/>
      <c r="P8" s="76"/>
      <c r="Q8" s="76"/>
      <c r="R8" s="76"/>
      <c r="S8" s="76"/>
      <c r="T8" s="76"/>
    </row>
    <row r="9" spans="1:20" ht="15" customHeight="1" x14ac:dyDescent="0.25">
      <c r="A9" s="45">
        <v>1</v>
      </c>
      <c r="B9" s="96" t="s">
        <v>127</v>
      </c>
      <c r="C9" s="52" t="s">
        <v>59</v>
      </c>
      <c r="D9" s="104" t="s">
        <v>22</v>
      </c>
      <c r="E9" s="62">
        <v>4</v>
      </c>
      <c r="F9" s="61">
        <v>2</v>
      </c>
      <c r="G9" s="20">
        <v>1</v>
      </c>
      <c r="H9" s="20"/>
      <c r="I9" s="20"/>
      <c r="J9" s="20">
        <f>SUM(F9:I9)*14</f>
        <v>42</v>
      </c>
      <c r="K9" s="20">
        <f>E9*25-J9</f>
        <v>58</v>
      </c>
      <c r="L9" s="146" t="s">
        <v>23</v>
      </c>
      <c r="M9" s="171"/>
      <c r="P9" s="76"/>
      <c r="Q9" s="76"/>
      <c r="R9" s="76"/>
      <c r="S9" s="76"/>
      <c r="T9" s="76"/>
    </row>
    <row r="10" spans="1:20" x14ac:dyDescent="0.25">
      <c r="A10" s="43">
        <v>2</v>
      </c>
      <c r="B10" s="95" t="s">
        <v>128</v>
      </c>
      <c r="C10" s="53" t="s">
        <v>103</v>
      </c>
      <c r="D10" s="105" t="s">
        <v>25</v>
      </c>
      <c r="E10" s="63">
        <v>4</v>
      </c>
      <c r="F10" s="64">
        <v>2</v>
      </c>
      <c r="G10" s="21">
        <v>1</v>
      </c>
      <c r="H10" s="21"/>
      <c r="I10" s="21"/>
      <c r="J10" s="21">
        <f>SUM(F10:I10)*14</f>
        <v>42</v>
      </c>
      <c r="K10" s="21">
        <f>E10*25-J10</f>
        <v>58</v>
      </c>
      <c r="L10" s="127" t="s">
        <v>23</v>
      </c>
      <c r="M10" s="128"/>
      <c r="P10" s="76"/>
      <c r="Q10" s="76"/>
      <c r="R10" s="76"/>
      <c r="S10" s="76"/>
      <c r="T10" s="76"/>
    </row>
    <row r="11" spans="1:20" x14ac:dyDescent="0.25">
      <c r="A11" s="43">
        <v>3</v>
      </c>
      <c r="B11" s="95" t="s">
        <v>129</v>
      </c>
      <c r="C11" s="53" t="s">
        <v>60</v>
      </c>
      <c r="D11" s="105" t="s">
        <v>25</v>
      </c>
      <c r="E11" s="63">
        <v>4</v>
      </c>
      <c r="F11" s="64">
        <v>2</v>
      </c>
      <c r="G11" s="21">
        <v>1</v>
      </c>
      <c r="H11" s="21"/>
      <c r="I11" s="21"/>
      <c r="J11" s="21">
        <f>SUM(F11:I11)*14</f>
        <v>42</v>
      </c>
      <c r="K11" s="21">
        <f>E11*25-J11</f>
        <v>58</v>
      </c>
      <c r="L11" s="127" t="s">
        <v>23</v>
      </c>
      <c r="M11" s="128"/>
      <c r="P11" s="76"/>
      <c r="Q11" s="76"/>
      <c r="R11" s="76"/>
      <c r="S11" s="76"/>
      <c r="T11" s="76"/>
    </row>
    <row r="12" spans="1:20" x14ac:dyDescent="0.25">
      <c r="A12" s="43">
        <v>4</v>
      </c>
      <c r="B12" s="95" t="s">
        <v>130</v>
      </c>
      <c r="C12" s="53" t="s">
        <v>102</v>
      </c>
      <c r="D12" s="86" t="s">
        <v>16</v>
      </c>
      <c r="E12" s="63">
        <v>4</v>
      </c>
      <c r="F12" s="64">
        <v>1</v>
      </c>
      <c r="G12" s="21"/>
      <c r="H12" s="21">
        <v>1</v>
      </c>
      <c r="I12" s="21"/>
      <c r="J12" s="21">
        <f t="shared" ref="J12:J13" si="0">SUM(F12:I12)*14</f>
        <v>28</v>
      </c>
      <c r="K12" s="21">
        <f t="shared" ref="K12:K13" si="1">E12*25-J12</f>
        <v>72</v>
      </c>
      <c r="L12" s="127" t="s">
        <v>23</v>
      </c>
      <c r="M12" s="128"/>
      <c r="P12" s="76"/>
      <c r="Q12" s="76"/>
      <c r="R12" s="76"/>
      <c r="S12" s="76"/>
      <c r="T12" s="76"/>
    </row>
    <row r="13" spans="1:20" x14ac:dyDescent="0.25">
      <c r="A13" s="43">
        <v>5</v>
      </c>
      <c r="B13" s="95" t="s">
        <v>131</v>
      </c>
      <c r="C13" s="53" t="s">
        <v>101</v>
      </c>
      <c r="D13" s="105" t="s">
        <v>22</v>
      </c>
      <c r="E13" s="63">
        <v>4</v>
      </c>
      <c r="F13" s="64">
        <v>2</v>
      </c>
      <c r="G13" s="21">
        <v>1</v>
      </c>
      <c r="H13" s="21"/>
      <c r="I13" s="21"/>
      <c r="J13" s="21">
        <f t="shared" si="0"/>
        <v>42</v>
      </c>
      <c r="K13" s="21">
        <f t="shared" si="1"/>
        <v>58</v>
      </c>
      <c r="L13" s="127" t="s">
        <v>23</v>
      </c>
      <c r="M13" s="128"/>
      <c r="P13" s="76"/>
      <c r="Q13" s="76"/>
      <c r="R13" s="76"/>
      <c r="S13" s="76"/>
      <c r="T13" s="76"/>
    </row>
    <row r="14" spans="1:20" x14ac:dyDescent="0.25">
      <c r="A14" s="43">
        <v>6</v>
      </c>
      <c r="B14" s="95" t="s">
        <v>132</v>
      </c>
      <c r="C14" s="53" t="s">
        <v>158</v>
      </c>
      <c r="D14" s="86" t="s">
        <v>16</v>
      </c>
      <c r="E14" s="63">
        <v>4</v>
      </c>
      <c r="F14" s="64"/>
      <c r="G14" s="90"/>
      <c r="H14" s="90">
        <v>3</v>
      </c>
      <c r="I14" s="90"/>
      <c r="J14" s="90">
        <f t="shared" ref="J14:J15" si="2">SUM(F14:I14)*14</f>
        <v>42</v>
      </c>
      <c r="K14" s="90">
        <f t="shared" ref="K14:K15" si="3">E14*25-J14</f>
        <v>58</v>
      </c>
      <c r="L14" s="127" t="s">
        <v>24</v>
      </c>
      <c r="M14" s="128"/>
      <c r="P14" s="76"/>
      <c r="Q14" s="76"/>
      <c r="R14" s="76"/>
      <c r="S14" s="76"/>
      <c r="T14" s="76"/>
    </row>
    <row r="15" spans="1:20" ht="15" customHeight="1" thickBot="1" x14ac:dyDescent="0.3">
      <c r="A15" s="44">
        <v>7</v>
      </c>
      <c r="B15" s="97" t="s">
        <v>133</v>
      </c>
      <c r="C15" s="54" t="s">
        <v>134</v>
      </c>
      <c r="D15" s="107" t="s">
        <v>15</v>
      </c>
      <c r="E15" s="92">
        <v>1</v>
      </c>
      <c r="F15" s="91"/>
      <c r="G15" s="89">
        <v>1</v>
      </c>
      <c r="H15" s="89"/>
      <c r="I15" s="89"/>
      <c r="J15" s="89">
        <f t="shared" si="2"/>
        <v>14</v>
      </c>
      <c r="K15" s="89">
        <f t="shared" si="3"/>
        <v>11</v>
      </c>
      <c r="L15" s="127" t="s">
        <v>24</v>
      </c>
      <c r="M15" s="128"/>
      <c r="P15" s="76"/>
      <c r="Q15" s="76"/>
      <c r="R15" s="76"/>
      <c r="S15" s="76"/>
      <c r="T15" s="76"/>
    </row>
    <row r="16" spans="1:20" ht="14.45" customHeight="1" thickBot="1" x14ac:dyDescent="0.3">
      <c r="A16" s="139" t="s">
        <v>26</v>
      </c>
      <c r="B16" s="140"/>
      <c r="C16" s="140"/>
      <c r="D16" s="197"/>
      <c r="E16" s="198"/>
      <c r="F16" s="198"/>
      <c r="G16" s="198"/>
      <c r="H16" s="198"/>
      <c r="I16" s="198"/>
      <c r="J16" s="198"/>
      <c r="K16" s="198"/>
      <c r="L16" s="198"/>
      <c r="M16" s="199"/>
      <c r="P16" s="76"/>
      <c r="Q16" s="76"/>
      <c r="R16" s="76"/>
      <c r="S16" s="76"/>
      <c r="T16" s="76"/>
    </row>
    <row r="17" spans="1:20" ht="15" customHeight="1" x14ac:dyDescent="0.25">
      <c r="A17" s="45">
        <v>8</v>
      </c>
      <c r="B17" s="96" t="s">
        <v>137</v>
      </c>
      <c r="C17" s="58" t="s">
        <v>135</v>
      </c>
      <c r="D17" s="148" t="s">
        <v>15</v>
      </c>
      <c r="E17" s="200">
        <v>2</v>
      </c>
      <c r="F17" s="193"/>
      <c r="G17" s="146">
        <v>2</v>
      </c>
      <c r="H17" s="146"/>
      <c r="I17" s="146"/>
      <c r="J17" s="146">
        <f t="shared" ref="J17:J19" si="4">SUM(F17:I17)*14</f>
        <v>28</v>
      </c>
      <c r="K17" s="146">
        <f t="shared" ref="K17:K19" si="5">E17*25-J17</f>
        <v>22</v>
      </c>
      <c r="L17" s="146" t="s">
        <v>24</v>
      </c>
      <c r="M17" s="171"/>
      <c r="P17" s="76"/>
      <c r="Q17" s="76"/>
      <c r="R17" s="76"/>
      <c r="S17" s="76"/>
      <c r="T17" s="76"/>
    </row>
    <row r="18" spans="1:20" ht="15" customHeight="1" thickBot="1" x14ac:dyDescent="0.3">
      <c r="A18" s="72">
        <v>9</v>
      </c>
      <c r="B18" s="103" t="s">
        <v>138</v>
      </c>
      <c r="C18" s="114" t="s">
        <v>136</v>
      </c>
      <c r="D18" s="150"/>
      <c r="E18" s="201"/>
      <c r="F18" s="194"/>
      <c r="G18" s="142"/>
      <c r="H18" s="142"/>
      <c r="I18" s="142"/>
      <c r="J18" s="142"/>
      <c r="K18" s="142"/>
      <c r="L18" s="142"/>
      <c r="M18" s="143"/>
      <c r="P18" s="76"/>
      <c r="Q18" s="76"/>
      <c r="R18" s="76"/>
      <c r="S18" s="76"/>
      <c r="T18" s="76"/>
    </row>
    <row r="19" spans="1:20" ht="15" customHeight="1" x14ac:dyDescent="0.25">
      <c r="A19" s="45">
        <v>10</v>
      </c>
      <c r="B19" s="96" t="s">
        <v>139</v>
      </c>
      <c r="C19" s="58" t="s">
        <v>68</v>
      </c>
      <c r="D19" s="202" t="s">
        <v>22</v>
      </c>
      <c r="E19" s="200">
        <v>3</v>
      </c>
      <c r="F19" s="193">
        <v>1</v>
      </c>
      <c r="G19" s="146">
        <v>1</v>
      </c>
      <c r="H19" s="146"/>
      <c r="I19" s="146"/>
      <c r="J19" s="146">
        <f t="shared" si="4"/>
        <v>28</v>
      </c>
      <c r="K19" s="146">
        <f t="shared" si="5"/>
        <v>47</v>
      </c>
      <c r="L19" s="146" t="s">
        <v>23</v>
      </c>
      <c r="M19" s="171"/>
      <c r="P19" s="76"/>
      <c r="Q19" s="76"/>
      <c r="R19" s="76"/>
      <c r="S19" s="76"/>
      <c r="T19" s="76"/>
    </row>
    <row r="20" spans="1:20" ht="15.75" thickBot="1" x14ac:dyDescent="0.3">
      <c r="A20" s="44">
        <v>11</v>
      </c>
      <c r="B20" s="97" t="s">
        <v>140</v>
      </c>
      <c r="C20" s="59" t="s">
        <v>69</v>
      </c>
      <c r="D20" s="203"/>
      <c r="E20" s="201"/>
      <c r="F20" s="194"/>
      <c r="G20" s="142"/>
      <c r="H20" s="142"/>
      <c r="I20" s="142"/>
      <c r="J20" s="142"/>
      <c r="K20" s="142"/>
      <c r="L20" s="142"/>
      <c r="M20" s="143"/>
      <c r="P20" s="76"/>
      <c r="Q20" s="76"/>
      <c r="R20" s="76"/>
      <c r="S20" s="76"/>
      <c r="T20" s="76"/>
    </row>
    <row r="21" spans="1:20" x14ac:dyDescent="0.25">
      <c r="A21" s="155" t="s">
        <v>27</v>
      </c>
      <c r="B21" s="144"/>
      <c r="C21" s="144"/>
      <c r="D21" s="15" t="s">
        <v>28</v>
      </c>
      <c r="E21" s="135">
        <f t="shared" ref="E21:K21" si="6">SUM(E9:E20)</f>
        <v>30</v>
      </c>
      <c r="F21" s="49">
        <f t="shared" si="6"/>
        <v>10</v>
      </c>
      <c r="G21" s="49">
        <f t="shared" si="6"/>
        <v>8</v>
      </c>
      <c r="H21" s="49">
        <f t="shared" si="6"/>
        <v>4</v>
      </c>
      <c r="I21" s="49">
        <f t="shared" si="6"/>
        <v>0</v>
      </c>
      <c r="J21" s="136">
        <f t="shared" si="6"/>
        <v>308</v>
      </c>
      <c r="K21" s="136">
        <f t="shared" si="6"/>
        <v>442</v>
      </c>
      <c r="L21" s="49" t="s">
        <v>29</v>
      </c>
      <c r="M21" s="50" t="s">
        <v>24</v>
      </c>
      <c r="P21" s="76"/>
      <c r="Q21" s="76"/>
      <c r="R21" s="76"/>
      <c r="S21" s="76"/>
      <c r="T21" s="76"/>
    </row>
    <row r="22" spans="1:20" ht="15.75" thickBot="1" x14ac:dyDescent="0.3">
      <c r="A22" s="156"/>
      <c r="B22" s="157"/>
      <c r="C22" s="157"/>
      <c r="D22" s="16" t="s">
        <v>30</v>
      </c>
      <c r="E22" s="129"/>
      <c r="F22" s="17">
        <f>COUNT(F9:F20)</f>
        <v>6</v>
      </c>
      <c r="G22" s="17">
        <f>COUNT(G9:G20)</f>
        <v>7</v>
      </c>
      <c r="H22" s="17">
        <f>COUNT(H9:H20)</f>
        <v>2</v>
      </c>
      <c r="I22" s="17">
        <f>COUNT(I9:I20)</f>
        <v>0</v>
      </c>
      <c r="J22" s="130"/>
      <c r="K22" s="130"/>
      <c r="L22" s="18">
        <f>COUNTIF(L1:L21,"=E")</f>
        <v>6</v>
      </c>
      <c r="M22" s="19">
        <f>COUNTIF(L1:L21,"=V")</f>
        <v>3</v>
      </c>
      <c r="P22" s="76"/>
      <c r="Q22" s="76"/>
      <c r="R22" s="76"/>
      <c r="S22" s="76"/>
      <c r="T22" s="76"/>
    </row>
    <row r="23" spans="1:20" ht="15" customHeight="1" thickBot="1" x14ac:dyDescent="0.3">
      <c r="A23" s="132" t="s">
        <v>31</v>
      </c>
      <c r="B23" s="133"/>
      <c r="C23" s="133"/>
      <c r="D23" s="133"/>
      <c r="E23" s="133"/>
      <c r="F23" s="204"/>
      <c r="G23" s="204"/>
      <c r="H23" s="204"/>
      <c r="I23" s="204"/>
      <c r="J23" s="204"/>
      <c r="K23" s="204"/>
      <c r="L23" s="204"/>
      <c r="M23" s="205"/>
      <c r="P23" s="76"/>
      <c r="Q23" s="12"/>
      <c r="R23" s="76"/>
      <c r="S23" s="76"/>
      <c r="T23" s="76"/>
    </row>
    <row r="24" spans="1:20" ht="45" x14ac:dyDescent="0.25">
      <c r="A24" s="47">
        <v>12</v>
      </c>
      <c r="B24" s="88" t="s">
        <v>141</v>
      </c>
      <c r="C24" s="53" t="s">
        <v>43</v>
      </c>
      <c r="D24" s="22" t="s">
        <v>15</v>
      </c>
      <c r="E24" s="63">
        <v>5</v>
      </c>
      <c r="F24" s="64">
        <v>2</v>
      </c>
      <c r="G24" s="21">
        <v>2</v>
      </c>
      <c r="H24" s="21"/>
      <c r="I24" s="21"/>
      <c r="J24" s="21">
        <f t="shared" ref="J24:J25" si="7">SUM(F24:I24)*14</f>
        <v>56</v>
      </c>
      <c r="K24" s="21">
        <f t="shared" ref="K24:K25" si="8">E24*25-J24</f>
        <v>69</v>
      </c>
      <c r="L24" s="127" t="s">
        <v>23</v>
      </c>
      <c r="M24" s="128"/>
      <c r="P24" s="76"/>
      <c r="Q24" s="12"/>
      <c r="R24" s="76"/>
      <c r="S24" s="76"/>
      <c r="T24" s="76"/>
    </row>
    <row r="25" spans="1:20" ht="15.75" customHeight="1" thickBot="1" x14ac:dyDescent="0.3">
      <c r="A25" s="44">
        <v>13</v>
      </c>
      <c r="B25" s="97" t="s">
        <v>142</v>
      </c>
      <c r="C25" s="59" t="s">
        <v>104</v>
      </c>
      <c r="D25" s="101" t="s">
        <v>15</v>
      </c>
      <c r="E25" s="107">
        <v>3</v>
      </c>
      <c r="F25" s="106"/>
      <c r="G25" s="97"/>
      <c r="H25" s="97"/>
      <c r="I25" s="97">
        <v>4</v>
      </c>
      <c r="J25" s="97">
        <f t="shared" si="7"/>
        <v>56</v>
      </c>
      <c r="K25" s="97">
        <f t="shared" si="8"/>
        <v>19</v>
      </c>
      <c r="L25" s="142" t="s">
        <v>24</v>
      </c>
      <c r="M25" s="143"/>
      <c r="P25" s="28"/>
      <c r="Q25" s="12"/>
      <c r="R25" s="27"/>
      <c r="S25" s="27"/>
      <c r="T25" s="27"/>
    </row>
    <row r="26" spans="1:20" ht="15.75" customHeight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8"/>
      <c r="Q26" s="12"/>
      <c r="R26" s="27"/>
      <c r="S26" s="27"/>
      <c r="T26" s="27"/>
    </row>
    <row r="27" spans="1:20" ht="15.75" customHeight="1" x14ac:dyDescent="0.25">
      <c r="B27" s="161" t="s">
        <v>33</v>
      </c>
      <c r="C27" s="40" t="str">
        <f>Sem_I!C25</f>
        <v>Discipline Obligatorii:</v>
      </c>
      <c r="D27" s="164">
        <f>SUM(F9:I15)</f>
        <v>18</v>
      </c>
      <c r="E27" s="165"/>
      <c r="F27" s="165"/>
      <c r="G27" s="165"/>
      <c r="H27" s="165"/>
      <c r="I27" s="165"/>
      <c r="J27" s="165"/>
      <c r="K27" s="165"/>
      <c r="L27" s="165"/>
      <c r="M27" s="166"/>
      <c r="P27" s="28"/>
      <c r="Q27" s="12"/>
      <c r="R27" s="27"/>
      <c r="S27" s="27"/>
      <c r="T27" s="27"/>
    </row>
    <row r="28" spans="1:20" ht="15.75" customHeight="1" x14ac:dyDescent="0.25">
      <c r="B28" s="162"/>
      <c r="C28" s="41" t="str">
        <f>Sem_I!C26</f>
        <v>Discipline Opționale:</v>
      </c>
      <c r="D28" s="167">
        <f>SUM(F17:I20)</f>
        <v>4</v>
      </c>
      <c r="E28" s="168"/>
      <c r="F28" s="168"/>
      <c r="G28" s="168"/>
      <c r="H28" s="168"/>
      <c r="I28" s="168"/>
      <c r="J28" s="168"/>
      <c r="K28" s="168"/>
      <c r="L28" s="168"/>
      <c r="M28" s="169"/>
      <c r="P28" s="28"/>
      <c r="Q28" s="12"/>
      <c r="R28" s="27"/>
      <c r="S28" s="27"/>
      <c r="T28" s="27"/>
    </row>
    <row r="29" spans="1:20" s="32" customFormat="1" ht="15.75" customHeight="1" thickBot="1" x14ac:dyDescent="0.3">
      <c r="A29" s="6"/>
      <c r="B29" s="163"/>
      <c r="C29" s="42" t="str">
        <f>Sem_I!C27</f>
        <v>Discipline Facultative:</v>
      </c>
      <c r="D29" s="129">
        <f>SUM(F24:I25)</f>
        <v>8</v>
      </c>
      <c r="E29" s="130"/>
      <c r="F29" s="130"/>
      <c r="G29" s="130"/>
      <c r="H29" s="130"/>
      <c r="I29" s="130"/>
      <c r="J29" s="130"/>
      <c r="K29" s="130"/>
      <c r="L29" s="130"/>
      <c r="M29" s="131"/>
      <c r="P29" s="36"/>
      <c r="Q29" s="37"/>
      <c r="R29" s="38"/>
      <c r="S29" s="38"/>
      <c r="T29" s="38"/>
    </row>
    <row r="30" spans="1:20" ht="18" customHeight="1" x14ac:dyDescent="0.25">
      <c r="A30" s="2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P30" s="13"/>
      <c r="Q30" s="12"/>
      <c r="R30" s="172"/>
      <c r="S30" s="172"/>
      <c r="T30" s="172"/>
    </row>
    <row r="31" spans="1:20" ht="15" customHeight="1" x14ac:dyDescent="0.25">
      <c r="B31" s="4" t="s">
        <v>37</v>
      </c>
      <c r="C31" s="9"/>
      <c r="D31" s="1"/>
      <c r="E31" s="144" t="s">
        <v>38</v>
      </c>
      <c r="F31" s="144"/>
      <c r="G31" s="4"/>
      <c r="H31" s="1"/>
      <c r="I31" s="1"/>
      <c r="J31" s="145" t="s">
        <v>39</v>
      </c>
      <c r="K31" s="145"/>
      <c r="L31" s="145"/>
      <c r="M31" s="145"/>
      <c r="P31" s="13"/>
      <c r="Q31" s="12"/>
      <c r="R31" s="13"/>
      <c r="S31" s="13"/>
      <c r="T31" s="13"/>
    </row>
    <row r="32" spans="1:20" ht="15" customHeight="1" x14ac:dyDescent="0.25">
      <c r="B32" s="158" t="str">
        <f>Sem_I!B30</f>
        <v>Mihnea-Cosmin COSTOIU</v>
      </c>
      <c r="C32" s="158"/>
      <c r="D32" s="170" t="str">
        <f>Sem_I!D30</f>
        <v>Marius Claudiu LANGA</v>
      </c>
      <c r="E32" s="170"/>
      <c r="F32" s="170"/>
      <c r="G32" s="170"/>
      <c r="H32" s="170"/>
      <c r="I32" s="170"/>
      <c r="J32" s="126" t="str">
        <f>Sem_I!J30</f>
        <v>Manuela Mihaela CIUCUREL</v>
      </c>
      <c r="K32" s="126"/>
      <c r="L32" s="126"/>
      <c r="M32" s="126"/>
      <c r="P32" s="11"/>
      <c r="Q32" s="12"/>
      <c r="R32" s="13"/>
      <c r="S32" s="13"/>
      <c r="T32" s="13"/>
    </row>
    <row r="33" spans="2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ht="15" customHeight="1" x14ac:dyDescent="0.25">
      <c r="B40" s="1"/>
      <c r="C40" s="1"/>
      <c r="H40" s="4"/>
      <c r="I40" s="4"/>
      <c r="J40" s="1"/>
      <c r="K40" s="1"/>
      <c r="L40" s="1"/>
    </row>
    <row r="41" spans="2:20" x14ac:dyDescent="0.25">
      <c r="B41" s="1"/>
      <c r="C41" s="1"/>
      <c r="H41" s="4"/>
      <c r="I41" s="4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20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ht="15" customHeight="1" x14ac:dyDescent="0.25">
      <c r="A50" s="153" t="s">
        <v>81</v>
      </c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</row>
    <row r="51" spans="1:13" x14ac:dyDescent="0.25">
      <c r="A51" s="154" t="s">
        <v>41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</row>
    <row r="52" spans="1:13" x14ac:dyDescent="0.25">
      <c r="B52" s="1"/>
      <c r="C52" s="1"/>
      <c r="D52" s="144"/>
      <c r="E52" s="144"/>
      <c r="F52" s="144"/>
      <c r="G52" s="144"/>
      <c r="H52" s="1"/>
      <c r="I52" s="1"/>
      <c r="J52" s="1"/>
      <c r="K52" s="1"/>
      <c r="L52" s="1"/>
    </row>
    <row r="53" spans="1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25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25">
      <c r="B58" s="1"/>
      <c r="C58" s="1"/>
      <c r="D58" s="4"/>
      <c r="E58" s="4"/>
      <c r="F58" s="4"/>
      <c r="G58" s="4"/>
      <c r="H58" s="1"/>
      <c r="I58" s="1"/>
      <c r="J58" s="1"/>
      <c r="K58" s="1"/>
      <c r="L58" s="1"/>
    </row>
    <row r="59" spans="1:13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 x14ac:dyDescent="0.25">
      <c r="B60" s="1"/>
      <c r="C60" s="1"/>
      <c r="D60" s="1"/>
      <c r="E60" s="144"/>
      <c r="F60" s="144"/>
      <c r="G60" s="144"/>
      <c r="H60" s="1"/>
      <c r="I60" s="1"/>
      <c r="J60" s="1"/>
      <c r="K60" s="1"/>
      <c r="L60" s="1"/>
    </row>
    <row r="61" spans="1:13" x14ac:dyDescent="0.25">
      <c r="B61" s="1"/>
      <c r="C61" s="1"/>
      <c r="D61" s="1"/>
      <c r="E61" s="144"/>
      <c r="F61" s="144"/>
      <c r="G61" s="144"/>
      <c r="H61" s="1"/>
      <c r="I61" s="1"/>
      <c r="J61" s="1"/>
      <c r="K61" s="1"/>
      <c r="L61" s="1"/>
    </row>
    <row r="62" spans="1:1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</sheetData>
  <protectedRanges>
    <protectedRange sqref="A24:B24 A10:XFD10 E12:XFD12 E17:XFD18 A9 C9:XFD9 A11:B13 C11:XFD11 C12 C13:XFD13 C19:XFD20 C17:C18 A17:B20 A14:C15 E14:XFD14 L15:XFD15" name="Editabil"/>
    <protectedRange sqref="D12 D14" name="Editabil_1"/>
    <protectedRange sqref="D17:D18" name="Editabil_1_1"/>
    <protectedRange sqref="B9" name="Editabil_2"/>
    <protectedRange sqref="B25" name="Editabil_2_1"/>
    <protectedRange sqref="A25" name="Editabil_1_1_1"/>
  </protectedRanges>
  <mergeCells count="66">
    <mergeCell ref="A21:C22"/>
    <mergeCell ref="E21:E22"/>
    <mergeCell ref="R30:T30"/>
    <mergeCell ref="E60:G60"/>
    <mergeCell ref="E61:G61"/>
    <mergeCell ref="D52:G52"/>
    <mergeCell ref="A23:M23"/>
    <mergeCell ref="B27:B29"/>
    <mergeCell ref="D27:M27"/>
    <mergeCell ref="D28:M28"/>
    <mergeCell ref="D29:M29"/>
    <mergeCell ref="L24:M24"/>
    <mergeCell ref="B32:C32"/>
    <mergeCell ref="D32:I32"/>
    <mergeCell ref="A51:M51"/>
    <mergeCell ref="A50:M50"/>
    <mergeCell ref="J21:J22"/>
    <mergeCell ref="K21:K22"/>
    <mergeCell ref="J32:M32"/>
    <mergeCell ref="E31:F31"/>
    <mergeCell ref="J31:M31"/>
    <mergeCell ref="L25:M25"/>
    <mergeCell ref="L13:M13"/>
    <mergeCell ref="L15:M15"/>
    <mergeCell ref="H19:H20"/>
    <mergeCell ref="J17:J18"/>
    <mergeCell ref="A16:M16"/>
    <mergeCell ref="E17:E18"/>
    <mergeCell ref="E19:E20"/>
    <mergeCell ref="I19:I20"/>
    <mergeCell ref="J19:J20"/>
    <mergeCell ref="K19:K20"/>
    <mergeCell ref="L19:M20"/>
    <mergeCell ref="D19:D20"/>
    <mergeCell ref="F19:F20"/>
    <mergeCell ref="G19:G20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K17:K18"/>
    <mergeCell ref="L17:M18"/>
    <mergeCell ref="F17:F18"/>
    <mergeCell ref="G17:G18"/>
    <mergeCell ref="H17:H18"/>
    <mergeCell ref="I17:I18"/>
    <mergeCell ref="L9:M9"/>
    <mergeCell ref="L10:M10"/>
    <mergeCell ref="L11:M11"/>
    <mergeCell ref="L12:M12"/>
    <mergeCell ref="D17:D18"/>
    <mergeCell ref="L14:M14"/>
  </mergeCells>
  <conditionalFormatting sqref="D19 D1:D11 D13 D16 D21:D24 D26:D48">
    <cfRule type="cellIs" dxfId="383" priority="61" operator="equal">
      <formula>"DI"</formula>
    </cfRule>
    <cfRule type="cellIs" dxfId="382" priority="62" operator="equal">
      <formula>"DM"</formula>
    </cfRule>
    <cfRule type="cellIs" dxfId="381" priority="63" operator="equal">
      <formula>"DJ"</formula>
    </cfRule>
    <cfRule type="cellIs" dxfId="380" priority="64" operator="equal">
      <formula>"D"</formula>
    </cfRule>
    <cfRule type="cellIs" dxfId="379" priority="65" operator="equal">
      <formula>"SI"</formula>
    </cfRule>
    <cfRule type="cellIs" dxfId="378" priority="66" operator="equal">
      <formula>"SM"</formula>
    </cfRule>
    <cfRule type="cellIs" dxfId="377" priority="67" operator="equal">
      <formula>"SJ"</formula>
    </cfRule>
    <cfRule type="cellIs" dxfId="376" priority="68" operator="equal">
      <formula>"S"</formula>
    </cfRule>
    <cfRule type="cellIs" dxfId="375" priority="77" operator="equal">
      <formula>"C"</formula>
    </cfRule>
    <cfRule type="cellIs" dxfId="374" priority="78" operator="equal">
      <formula>"F"</formula>
    </cfRule>
  </conditionalFormatting>
  <conditionalFormatting sqref="D12">
    <cfRule type="cellIs" dxfId="373" priority="51" stopIfTrue="1" operator="equal">
      <formula>"DI"</formula>
    </cfRule>
    <cfRule type="cellIs" dxfId="372" priority="52" stopIfTrue="1" operator="equal">
      <formula>"DJ"</formula>
    </cfRule>
    <cfRule type="cellIs" dxfId="371" priority="53" stopIfTrue="1" operator="equal">
      <formula>"DM"</formula>
    </cfRule>
    <cfRule type="cellIs" dxfId="370" priority="54" stopIfTrue="1" operator="equal">
      <formula>"D"</formula>
    </cfRule>
    <cfRule type="cellIs" dxfId="369" priority="55" operator="equal">
      <formula>"SI"</formula>
    </cfRule>
    <cfRule type="cellIs" dxfId="368" priority="56" operator="equal">
      <formula>"SJ"</formula>
    </cfRule>
    <cfRule type="cellIs" dxfId="367" priority="57" operator="equal">
      <formula>"SM"</formula>
    </cfRule>
    <cfRule type="cellIs" dxfId="366" priority="58" operator="equal">
      <formula>"S"</formula>
    </cfRule>
    <cfRule type="cellIs" dxfId="365" priority="59" operator="equal">
      <formula>"C"</formula>
    </cfRule>
    <cfRule type="cellIs" dxfId="364" priority="60" operator="equal">
      <formula>"F"</formula>
    </cfRule>
  </conditionalFormatting>
  <conditionalFormatting sqref="D17">
    <cfRule type="cellIs" dxfId="363" priority="31" operator="equal">
      <formula>"DI"</formula>
    </cfRule>
    <cfRule type="cellIs" dxfId="362" priority="32" operator="equal">
      <formula>"DM"</formula>
    </cfRule>
    <cfRule type="cellIs" dxfId="361" priority="33" operator="equal">
      <formula>"DJ"</formula>
    </cfRule>
    <cfRule type="cellIs" dxfId="360" priority="34" operator="equal">
      <formula>"D"</formula>
    </cfRule>
    <cfRule type="cellIs" dxfId="359" priority="35" operator="equal">
      <formula>"SI"</formula>
    </cfRule>
    <cfRule type="cellIs" dxfId="358" priority="36" operator="equal">
      <formula>"SM"</formula>
    </cfRule>
    <cfRule type="cellIs" dxfId="357" priority="37" operator="equal">
      <formula>"SJ"</formula>
    </cfRule>
    <cfRule type="cellIs" dxfId="356" priority="38" operator="equal">
      <formula>"S"</formula>
    </cfRule>
    <cfRule type="cellIs" dxfId="355" priority="39" operator="equal">
      <formula>"C"</formula>
    </cfRule>
    <cfRule type="cellIs" dxfId="354" priority="40" operator="equal">
      <formula>"F"</formula>
    </cfRule>
  </conditionalFormatting>
  <conditionalFormatting sqref="D14">
    <cfRule type="cellIs" dxfId="353" priority="21" stopIfTrue="1" operator="equal">
      <formula>"DI"</formula>
    </cfRule>
    <cfRule type="cellIs" dxfId="352" priority="22" stopIfTrue="1" operator="equal">
      <formula>"DJ"</formula>
    </cfRule>
    <cfRule type="cellIs" dxfId="351" priority="23" stopIfTrue="1" operator="equal">
      <formula>"DM"</formula>
    </cfRule>
    <cfRule type="cellIs" dxfId="350" priority="24" stopIfTrue="1" operator="equal">
      <formula>"D"</formula>
    </cfRule>
    <cfRule type="cellIs" dxfId="349" priority="25" operator="equal">
      <formula>"SI"</formula>
    </cfRule>
    <cfRule type="cellIs" dxfId="348" priority="26" operator="equal">
      <formula>"SJ"</formula>
    </cfRule>
    <cfRule type="cellIs" dxfId="347" priority="27" operator="equal">
      <formula>"SM"</formula>
    </cfRule>
    <cfRule type="cellIs" dxfId="346" priority="28" operator="equal">
      <formula>"S"</formula>
    </cfRule>
    <cfRule type="cellIs" dxfId="345" priority="29" operator="equal">
      <formula>"C"</formula>
    </cfRule>
    <cfRule type="cellIs" dxfId="344" priority="30" operator="equal">
      <formula>"F"</formula>
    </cfRule>
  </conditionalFormatting>
  <conditionalFormatting sqref="D15">
    <cfRule type="cellIs" dxfId="343" priority="11" operator="equal">
      <formula>"DI"</formula>
    </cfRule>
    <cfRule type="cellIs" dxfId="342" priority="12" operator="equal">
      <formula>"DM"</formula>
    </cfRule>
    <cfRule type="cellIs" dxfId="341" priority="13" operator="equal">
      <formula>"DJ"</formula>
    </cfRule>
    <cfRule type="cellIs" dxfId="340" priority="14" operator="equal">
      <formula>"D"</formula>
    </cfRule>
    <cfRule type="cellIs" dxfId="339" priority="15" operator="equal">
      <formula>"SI"</formula>
    </cfRule>
    <cfRule type="cellIs" dxfId="338" priority="16" operator="equal">
      <formula>"SM"</formula>
    </cfRule>
    <cfRule type="cellIs" dxfId="337" priority="17" operator="equal">
      <formula>"SJ"</formula>
    </cfRule>
    <cfRule type="cellIs" dxfId="336" priority="18" operator="equal">
      <formula>"S"</formula>
    </cfRule>
    <cfRule type="cellIs" dxfId="335" priority="19" operator="equal">
      <formula>"C"</formula>
    </cfRule>
    <cfRule type="cellIs" dxfId="334" priority="20" operator="equal">
      <formula>"F"</formula>
    </cfRule>
  </conditionalFormatting>
  <conditionalFormatting sqref="D25">
    <cfRule type="cellIs" dxfId="333" priority="1" stopIfTrue="1" operator="equal">
      <formula>"DI"</formula>
    </cfRule>
    <cfRule type="cellIs" dxfId="332" priority="2" stopIfTrue="1" operator="equal">
      <formula>"DJ"</formula>
    </cfRule>
    <cfRule type="cellIs" dxfId="331" priority="3" stopIfTrue="1" operator="equal">
      <formula>"DM"</formula>
    </cfRule>
    <cfRule type="cellIs" dxfId="330" priority="4" stopIfTrue="1" operator="equal">
      <formula>"D"</formula>
    </cfRule>
    <cfRule type="cellIs" dxfId="329" priority="5" operator="equal">
      <formula>"SI"</formula>
    </cfRule>
    <cfRule type="cellIs" dxfId="328" priority="6" operator="equal">
      <formula>"SJ"</formula>
    </cfRule>
    <cfRule type="cellIs" dxfId="327" priority="7" operator="equal">
      <formula>"SM"</formula>
    </cfRule>
    <cfRule type="cellIs" dxfId="326" priority="8" operator="equal">
      <formula>"S"</formula>
    </cfRule>
    <cfRule type="cellIs" dxfId="325" priority="9" operator="equal">
      <formula>"C"</formula>
    </cfRule>
    <cfRule type="cellIs" dxfId="324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3" max="12" man="1"/>
  </rowBreaks>
  <ignoredErrors>
    <ignoredError sqref="J11:J13 J24 J1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4" zoomScale="90" zoomScaleNormal="90" zoomScaleSheetLayoutView="70" workbookViewId="0">
      <selection activeCell="C13" sqref="C13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  <col min="20" max="20" width="10.140625" customWidth="1"/>
  </cols>
  <sheetData>
    <row r="1" spans="1:20" ht="57" customHeight="1" x14ac:dyDescent="0.3">
      <c r="B1" s="3"/>
      <c r="C1" s="4"/>
      <c r="D1" s="180" t="s">
        <v>0</v>
      </c>
      <c r="E1" s="180"/>
      <c r="F1" s="180"/>
      <c r="G1" s="180"/>
      <c r="H1" s="180"/>
      <c r="I1" s="2"/>
      <c r="J1" s="5"/>
      <c r="K1" s="179"/>
      <c r="L1" s="179"/>
      <c r="P1" s="80"/>
      <c r="Q1" s="80"/>
      <c r="R1" s="80"/>
      <c r="S1" s="80"/>
      <c r="T1" s="80"/>
    </row>
    <row r="2" spans="1:20" ht="15" customHeight="1" x14ac:dyDescent="0.25">
      <c r="B2" s="158"/>
      <c r="C2" s="158"/>
      <c r="D2" s="144" t="str">
        <f>Sem_I!D2</f>
        <v>2024 - 2027</v>
      </c>
      <c r="E2" s="144"/>
      <c r="F2" s="144"/>
      <c r="G2" s="144"/>
      <c r="H2" s="144"/>
      <c r="J2" s="8" t="str">
        <f>Sem_I!J2</f>
        <v>Anul universitar:</v>
      </c>
      <c r="K2" s="206" t="s">
        <v>48</v>
      </c>
      <c r="L2" s="206"/>
      <c r="P2" s="13"/>
      <c r="Q2" s="13"/>
      <c r="R2" s="13"/>
      <c r="S2" s="13"/>
      <c r="T2" s="13"/>
    </row>
    <row r="3" spans="1:20" x14ac:dyDescent="0.25">
      <c r="B3" s="7" t="s">
        <v>2</v>
      </c>
      <c r="C3" s="158" t="str">
        <f>Sem_I!C3</f>
        <v>Asistență socială</v>
      </c>
      <c r="D3" s="158"/>
      <c r="E3" s="158"/>
      <c r="F3" s="158"/>
      <c r="G3" s="158"/>
      <c r="J3" s="8" t="str">
        <f>Sem_I!J3</f>
        <v>Anul de studii:</v>
      </c>
      <c r="K3" s="158" t="s">
        <v>42</v>
      </c>
      <c r="L3" s="158"/>
      <c r="P3" s="13"/>
      <c r="Q3" s="13"/>
      <c r="R3" s="13"/>
      <c r="S3" s="13"/>
      <c r="T3" s="13"/>
    </row>
    <row r="4" spans="1:20" x14ac:dyDescent="0.25">
      <c r="B4" s="7" t="s">
        <v>5</v>
      </c>
      <c r="C4" s="158" t="str">
        <f>Sem_I!C4</f>
        <v>Asistență socială</v>
      </c>
      <c r="D4" s="158"/>
      <c r="E4" s="158"/>
      <c r="F4" s="158"/>
      <c r="G4" s="158"/>
      <c r="J4" s="8" t="str">
        <f>Sem_I!J4</f>
        <v>Semestrul:</v>
      </c>
      <c r="K4" s="158" t="s">
        <v>4</v>
      </c>
      <c r="L4" s="158"/>
      <c r="P4" s="13"/>
      <c r="Q4" s="13"/>
      <c r="R4" s="13"/>
      <c r="S4" s="13"/>
      <c r="T4" s="13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13"/>
      <c r="Q5" s="13"/>
      <c r="R5" s="13"/>
      <c r="S5" s="13"/>
      <c r="T5" s="13"/>
    </row>
    <row r="6" spans="1:20" s="1" customFormat="1" ht="20.100000000000001" customHeight="1" x14ac:dyDescent="0.25">
      <c r="A6" s="186" t="s">
        <v>7</v>
      </c>
      <c r="B6" s="175" t="s">
        <v>8</v>
      </c>
      <c r="C6" s="175" t="s">
        <v>9</v>
      </c>
      <c r="D6" s="175" t="s">
        <v>10</v>
      </c>
      <c r="E6" s="184" t="s">
        <v>11</v>
      </c>
      <c r="F6" s="175" t="s">
        <v>12</v>
      </c>
      <c r="G6" s="175"/>
      <c r="H6" s="175"/>
      <c r="I6" s="175"/>
      <c r="J6" s="175" t="s">
        <v>13</v>
      </c>
      <c r="K6" s="175"/>
      <c r="L6" s="175" t="s">
        <v>14</v>
      </c>
      <c r="M6" s="176"/>
      <c r="P6" s="13"/>
      <c r="Q6" s="13"/>
      <c r="R6" s="13"/>
      <c r="S6" s="13"/>
      <c r="T6" s="13"/>
    </row>
    <row r="7" spans="1:20" x14ac:dyDescent="0.25">
      <c r="A7" s="191"/>
      <c r="B7" s="192"/>
      <c r="C7" s="192"/>
      <c r="D7" s="192"/>
      <c r="E7" s="195"/>
      <c r="F7" s="39" t="s">
        <v>15</v>
      </c>
      <c r="G7" s="39" t="s">
        <v>16</v>
      </c>
      <c r="H7" s="39" t="s">
        <v>17</v>
      </c>
      <c r="I7" s="39" t="s">
        <v>18</v>
      </c>
      <c r="J7" s="39" t="s">
        <v>19</v>
      </c>
      <c r="K7" s="39" t="s">
        <v>20</v>
      </c>
      <c r="L7" s="192"/>
      <c r="M7" s="196"/>
      <c r="P7" s="13"/>
      <c r="Q7" s="13"/>
      <c r="R7" s="13"/>
      <c r="S7" s="13"/>
      <c r="T7" s="13"/>
    </row>
    <row r="8" spans="1:20" ht="15.75" thickBot="1" x14ac:dyDescent="0.3">
      <c r="A8" s="188" t="s">
        <v>21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90"/>
      <c r="P8" s="13"/>
      <c r="Q8" s="13"/>
      <c r="R8" s="13"/>
      <c r="S8" s="13"/>
      <c r="T8" s="13"/>
    </row>
    <row r="9" spans="1:20" ht="15" customHeight="1" x14ac:dyDescent="0.25">
      <c r="A9" s="45">
        <v>1</v>
      </c>
      <c r="B9" s="96" t="s">
        <v>143</v>
      </c>
      <c r="C9" s="52" t="s">
        <v>61</v>
      </c>
      <c r="D9" s="104" t="s">
        <v>22</v>
      </c>
      <c r="E9" s="108">
        <v>5</v>
      </c>
      <c r="F9" s="25">
        <v>2</v>
      </c>
      <c r="G9" s="20">
        <v>2</v>
      </c>
      <c r="H9" s="20"/>
      <c r="I9" s="20"/>
      <c r="J9" s="20">
        <f>SUM(F9:I9)*14</f>
        <v>56</v>
      </c>
      <c r="K9" s="20">
        <f>E9*25-J9</f>
        <v>69</v>
      </c>
      <c r="L9" s="146" t="s">
        <v>23</v>
      </c>
      <c r="M9" s="171"/>
      <c r="P9" s="13"/>
      <c r="Q9" s="13"/>
      <c r="R9" s="13"/>
      <c r="S9" s="13"/>
      <c r="T9" s="13"/>
    </row>
    <row r="10" spans="1:20" ht="33" customHeight="1" x14ac:dyDescent="0.25">
      <c r="A10" s="43">
        <v>2</v>
      </c>
      <c r="B10" s="95" t="s">
        <v>147</v>
      </c>
      <c r="C10" s="53" t="s">
        <v>96</v>
      </c>
      <c r="D10" s="105" t="s">
        <v>25</v>
      </c>
      <c r="E10" s="98">
        <v>5</v>
      </c>
      <c r="F10" s="23">
        <v>2</v>
      </c>
      <c r="G10" s="21"/>
      <c r="H10" s="21">
        <v>1</v>
      </c>
      <c r="I10" s="21"/>
      <c r="J10" s="21">
        <f>SUM(F10:I10)*14</f>
        <v>42</v>
      </c>
      <c r="K10" s="21">
        <f>E10*25-J10</f>
        <v>83</v>
      </c>
      <c r="L10" s="127" t="s">
        <v>23</v>
      </c>
      <c r="M10" s="128"/>
      <c r="P10" s="13"/>
      <c r="Q10" s="13"/>
      <c r="R10" s="13"/>
      <c r="S10" s="13"/>
      <c r="T10" s="13"/>
    </row>
    <row r="11" spans="1:20" ht="15" customHeight="1" x14ac:dyDescent="0.25">
      <c r="A11" s="43">
        <v>3</v>
      </c>
      <c r="B11" s="95" t="s">
        <v>148</v>
      </c>
      <c r="C11" s="53" t="s">
        <v>62</v>
      </c>
      <c r="D11" s="86" t="s">
        <v>16</v>
      </c>
      <c r="E11" s="98">
        <v>5</v>
      </c>
      <c r="F11" s="23">
        <v>2</v>
      </c>
      <c r="G11" s="21">
        <v>1</v>
      </c>
      <c r="H11" s="21"/>
      <c r="I11" s="21"/>
      <c r="J11" s="21">
        <f>SUM(F11:I11)*14</f>
        <v>42</v>
      </c>
      <c r="K11" s="21">
        <f>E11*25-J11</f>
        <v>83</v>
      </c>
      <c r="L11" s="127" t="s">
        <v>23</v>
      </c>
      <c r="M11" s="128"/>
      <c r="P11" s="13"/>
      <c r="Q11" s="13"/>
      <c r="R11" s="13"/>
      <c r="S11" s="13"/>
      <c r="T11" s="13"/>
    </row>
    <row r="12" spans="1:20" x14ac:dyDescent="0.25">
      <c r="A12" s="43">
        <v>4</v>
      </c>
      <c r="B12" s="95" t="s">
        <v>149</v>
      </c>
      <c r="C12" s="53" t="s">
        <v>63</v>
      </c>
      <c r="D12" s="105" t="s">
        <v>25</v>
      </c>
      <c r="E12" s="98">
        <v>4</v>
      </c>
      <c r="F12" s="23">
        <v>2</v>
      </c>
      <c r="G12" s="21">
        <v>1</v>
      </c>
      <c r="H12" s="21"/>
      <c r="I12" s="21"/>
      <c r="J12" s="21">
        <f t="shared" ref="J12" si="0">SUM(F12:I12)*14</f>
        <v>42</v>
      </c>
      <c r="K12" s="21">
        <f t="shared" ref="K12" si="1">E12*25-J12</f>
        <v>58</v>
      </c>
      <c r="L12" s="127" t="s">
        <v>23</v>
      </c>
      <c r="M12" s="128"/>
      <c r="P12" s="13"/>
      <c r="Q12" s="13"/>
      <c r="R12" s="13"/>
      <c r="S12" s="13"/>
      <c r="T12" s="13"/>
    </row>
    <row r="13" spans="1:20" x14ac:dyDescent="0.25">
      <c r="A13" s="43">
        <v>5</v>
      </c>
      <c r="B13" s="95" t="s">
        <v>150</v>
      </c>
      <c r="C13" s="53" t="s">
        <v>159</v>
      </c>
      <c r="D13" s="86" t="s">
        <v>16</v>
      </c>
      <c r="E13" s="98">
        <v>4</v>
      </c>
      <c r="F13" s="93"/>
      <c r="G13" s="90"/>
      <c r="H13" s="90">
        <v>3</v>
      </c>
      <c r="I13" s="90"/>
      <c r="J13" s="90">
        <f t="shared" ref="J13:J14" si="2">SUM(F13:I13)*14</f>
        <v>42</v>
      </c>
      <c r="K13" s="90">
        <f t="shared" ref="K13:K14" si="3">E13*25-J13</f>
        <v>58</v>
      </c>
      <c r="L13" s="127" t="s">
        <v>24</v>
      </c>
      <c r="M13" s="128"/>
      <c r="P13" s="13"/>
      <c r="Q13" s="13"/>
      <c r="R13" s="13"/>
      <c r="S13" s="13"/>
      <c r="T13" s="13"/>
    </row>
    <row r="14" spans="1:20" ht="15.75" thickBot="1" x14ac:dyDescent="0.3">
      <c r="A14" s="44">
        <v>6</v>
      </c>
      <c r="B14" s="97" t="s">
        <v>151</v>
      </c>
      <c r="C14" s="54" t="s">
        <v>144</v>
      </c>
      <c r="D14" s="107" t="s">
        <v>15</v>
      </c>
      <c r="E14" s="111">
        <v>1</v>
      </c>
      <c r="F14" s="94"/>
      <c r="G14" s="89">
        <v>1</v>
      </c>
      <c r="H14" s="89"/>
      <c r="I14" s="89"/>
      <c r="J14" s="89">
        <f t="shared" si="2"/>
        <v>14</v>
      </c>
      <c r="K14" s="89">
        <f t="shared" si="3"/>
        <v>11</v>
      </c>
      <c r="L14" s="127" t="s">
        <v>24</v>
      </c>
      <c r="M14" s="128"/>
      <c r="P14" s="13"/>
      <c r="Q14" s="13"/>
      <c r="R14" s="13"/>
      <c r="S14" s="13"/>
      <c r="T14" s="13"/>
    </row>
    <row r="15" spans="1:20" ht="14.45" customHeight="1" thickBot="1" x14ac:dyDescent="0.3">
      <c r="A15" s="207" t="s">
        <v>26</v>
      </c>
      <c r="B15" s="198"/>
      <c r="C15" s="198"/>
      <c r="D15" s="197"/>
      <c r="E15" s="198"/>
      <c r="F15" s="198"/>
      <c r="G15" s="198"/>
      <c r="H15" s="198"/>
      <c r="I15" s="198"/>
      <c r="J15" s="198"/>
      <c r="K15" s="198"/>
      <c r="L15" s="198"/>
      <c r="M15" s="199"/>
      <c r="P15" s="13"/>
      <c r="Q15" s="13"/>
      <c r="R15" s="13"/>
      <c r="S15" s="13"/>
      <c r="T15" s="13"/>
    </row>
    <row r="16" spans="1:20" ht="15" customHeight="1" x14ac:dyDescent="0.25">
      <c r="A16" s="45">
        <v>7</v>
      </c>
      <c r="B16" s="124" t="s">
        <v>152</v>
      </c>
      <c r="C16" s="58" t="s">
        <v>145</v>
      </c>
      <c r="D16" s="148" t="s">
        <v>15</v>
      </c>
      <c r="E16" s="200">
        <v>2</v>
      </c>
      <c r="F16" s="193"/>
      <c r="G16" s="146">
        <v>2</v>
      </c>
      <c r="H16" s="146"/>
      <c r="I16" s="146"/>
      <c r="J16" s="146">
        <f t="shared" ref="J16:J18" si="4">SUM(F16:I16)*14</f>
        <v>28</v>
      </c>
      <c r="K16" s="146">
        <f t="shared" ref="K16:K18" si="5">E16*25-J16</f>
        <v>22</v>
      </c>
      <c r="L16" s="146" t="s">
        <v>24</v>
      </c>
      <c r="M16" s="171"/>
      <c r="P16" s="13"/>
      <c r="Q16" s="13"/>
      <c r="R16" s="13"/>
      <c r="S16" s="13"/>
      <c r="T16" s="13"/>
    </row>
    <row r="17" spans="1:20" ht="15" customHeight="1" thickBot="1" x14ac:dyDescent="0.3">
      <c r="A17" s="72">
        <v>8</v>
      </c>
      <c r="B17" s="125" t="s">
        <v>153</v>
      </c>
      <c r="C17" s="114" t="s">
        <v>146</v>
      </c>
      <c r="D17" s="150"/>
      <c r="E17" s="201"/>
      <c r="F17" s="194"/>
      <c r="G17" s="142"/>
      <c r="H17" s="142"/>
      <c r="I17" s="142"/>
      <c r="J17" s="142"/>
      <c r="K17" s="142"/>
      <c r="L17" s="142"/>
      <c r="M17" s="143"/>
      <c r="P17" s="13"/>
      <c r="Q17" s="13"/>
      <c r="R17" s="13"/>
      <c r="S17" s="13"/>
      <c r="T17" s="13"/>
    </row>
    <row r="18" spans="1:20" ht="15" customHeight="1" x14ac:dyDescent="0.25">
      <c r="A18" s="45">
        <v>9</v>
      </c>
      <c r="B18" s="96" t="s">
        <v>154</v>
      </c>
      <c r="C18" s="58" t="s">
        <v>75</v>
      </c>
      <c r="D18" s="208" t="s">
        <v>16</v>
      </c>
      <c r="E18" s="200">
        <v>4</v>
      </c>
      <c r="F18" s="193">
        <v>2</v>
      </c>
      <c r="G18" s="146">
        <v>1</v>
      </c>
      <c r="H18" s="146"/>
      <c r="I18" s="146"/>
      <c r="J18" s="146">
        <f t="shared" si="4"/>
        <v>42</v>
      </c>
      <c r="K18" s="146">
        <f t="shared" si="5"/>
        <v>58</v>
      </c>
      <c r="L18" s="146" t="s">
        <v>23</v>
      </c>
      <c r="M18" s="171"/>
      <c r="P18" s="13"/>
      <c r="Q18" s="13"/>
      <c r="R18" s="13"/>
      <c r="S18" s="13"/>
      <c r="T18" s="13"/>
    </row>
    <row r="19" spans="1:20" ht="15" customHeight="1" thickBot="1" x14ac:dyDescent="0.3">
      <c r="A19" s="44">
        <v>10</v>
      </c>
      <c r="B19" s="97" t="s">
        <v>155</v>
      </c>
      <c r="C19" s="59" t="s">
        <v>70</v>
      </c>
      <c r="D19" s="209"/>
      <c r="E19" s="201"/>
      <c r="F19" s="194"/>
      <c r="G19" s="142"/>
      <c r="H19" s="142"/>
      <c r="I19" s="142"/>
      <c r="J19" s="142"/>
      <c r="K19" s="142"/>
      <c r="L19" s="142"/>
      <c r="M19" s="143"/>
      <c r="P19" s="13"/>
      <c r="Q19" s="13"/>
      <c r="R19" s="13"/>
      <c r="S19" s="13"/>
      <c r="T19" s="13"/>
    </row>
    <row r="20" spans="1:20" x14ac:dyDescent="0.25">
      <c r="A20" s="155" t="s">
        <v>27</v>
      </c>
      <c r="B20" s="144"/>
      <c r="C20" s="144"/>
      <c r="D20" s="15" t="s">
        <v>28</v>
      </c>
      <c r="E20" s="135">
        <f t="shared" ref="E20:K20" si="6">SUM(E9:E19)</f>
        <v>30</v>
      </c>
      <c r="F20" s="49">
        <f t="shared" si="6"/>
        <v>10</v>
      </c>
      <c r="G20" s="49">
        <f t="shared" si="6"/>
        <v>8</v>
      </c>
      <c r="H20" s="49">
        <f t="shared" si="6"/>
        <v>4</v>
      </c>
      <c r="I20" s="49">
        <f t="shared" si="6"/>
        <v>0</v>
      </c>
      <c r="J20" s="136">
        <f t="shared" si="6"/>
        <v>308</v>
      </c>
      <c r="K20" s="136">
        <f t="shared" si="6"/>
        <v>442</v>
      </c>
      <c r="L20" s="49" t="s">
        <v>29</v>
      </c>
      <c r="M20" s="50" t="s">
        <v>24</v>
      </c>
      <c r="P20" s="13"/>
      <c r="Q20" s="13"/>
      <c r="R20" s="13"/>
      <c r="S20" s="13"/>
      <c r="T20" s="13"/>
    </row>
    <row r="21" spans="1:20" ht="15.75" thickBot="1" x14ac:dyDescent="0.3">
      <c r="A21" s="156"/>
      <c r="B21" s="157"/>
      <c r="C21" s="157"/>
      <c r="D21" s="16" t="s">
        <v>30</v>
      </c>
      <c r="E21" s="129"/>
      <c r="F21" s="17">
        <f>COUNT(F9:F19)</f>
        <v>5</v>
      </c>
      <c r="G21" s="17">
        <f>COUNT(G9:G19)</f>
        <v>6</v>
      </c>
      <c r="H21" s="17">
        <f>COUNT(H9:H19)</f>
        <v>2</v>
      </c>
      <c r="I21" s="17">
        <f>COUNT(I9:I19)</f>
        <v>0</v>
      </c>
      <c r="J21" s="130"/>
      <c r="K21" s="130"/>
      <c r="L21" s="18">
        <f>COUNTIF(L1:L20,"=E")</f>
        <v>5</v>
      </c>
      <c r="M21" s="19">
        <f>COUNTIF(L1:L20,"=V")</f>
        <v>3</v>
      </c>
      <c r="P21" s="13"/>
      <c r="Q21" s="13"/>
      <c r="R21" s="13"/>
      <c r="S21" s="13"/>
      <c r="T21" s="13"/>
    </row>
    <row r="22" spans="1:20" ht="15" customHeight="1" thickBot="1" x14ac:dyDescent="0.3">
      <c r="A22" s="132" t="s">
        <v>31</v>
      </c>
      <c r="B22" s="133"/>
      <c r="C22" s="133"/>
      <c r="D22" s="133"/>
      <c r="E22" s="204"/>
      <c r="F22" s="204"/>
      <c r="G22" s="204"/>
      <c r="H22" s="204"/>
      <c r="I22" s="204"/>
      <c r="J22" s="204"/>
      <c r="K22" s="204"/>
      <c r="L22" s="204"/>
      <c r="M22" s="205"/>
      <c r="P22" s="13"/>
      <c r="Q22" s="12"/>
      <c r="R22" s="13"/>
      <c r="S22" s="13"/>
      <c r="T22" s="13"/>
    </row>
    <row r="23" spans="1:20" ht="45" x14ac:dyDescent="0.25">
      <c r="A23" s="46">
        <v>11</v>
      </c>
      <c r="B23" s="96" t="s">
        <v>156</v>
      </c>
      <c r="C23" s="58" t="s">
        <v>44</v>
      </c>
      <c r="D23" s="60" t="s">
        <v>15</v>
      </c>
      <c r="E23" s="22">
        <v>5</v>
      </c>
      <c r="F23" s="23">
        <v>2</v>
      </c>
      <c r="G23" s="21">
        <v>2</v>
      </c>
      <c r="H23" s="21"/>
      <c r="I23" s="21"/>
      <c r="J23" s="21">
        <f t="shared" ref="J23:J24" si="7">SUM(F23:I23)*14</f>
        <v>56</v>
      </c>
      <c r="K23" s="21">
        <f t="shared" ref="K23:K24" si="8">E23*25-J23</f>
        <v>69</v>
      </c>
      <c r="L23" s="127" t="s">
        <v>23</v>
      </c>
      <c r="M23" s="128"/>
      <c r="P23" s="13"/>
      <c r="Q23" s="12"/>
      <c r="R23" s="13"/>
      <c r="S23" s="13"/>
      <c r="T23" s="13"/>
    </row>
    <row r="24" spans="1:20" ht="15.75" customHeight="1" thickBot="1" x14ac:dyDescent="0.3">
      <c r="A24" s="44">
        <v>12</v>
      </c>
      <c r="B24" s="97" t="s">
        <v>157</v>
      </c>
      <c r="C24" s="59" t="s">
        <v>105</v>
      </c>
      <c r="D24" s="101" t="s">
        <v>15</v>
      </c>
      <c r="E24" s="107">
        <v>3</v>
      </c>
      <c r="F24" s="106"/>
      <c r="G24" s="97"/>
      <c r="H24" s="97"/>
      <c r="I24" s="97">
        <v>4</v>
      </c>
      <c r="J24" s="97">
        <f t="shared" si="7"/>
        <v>56</v>
      </c>
      <c r="K24" s="97">
        <f t="shared" si="8"/>
        <v>19</v>
      </c>
      <c r="L24" s="142" t="s">
        <v>24</v>
      </c>
      <c r="M24" s="143"/>
      <c r="P24" s="28"/>
      <c r="Q24" s="12"/>
      <c r="R24" s="27"/>
      <c r="S24" s="27"/>
      <c r="T24" s="27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8"/>
      <c r="Q25" s="12"/>
      <c r="R25" s="27"/>
      <c r="S25" s="27"/>
      <c r="T25" s="27"/>
    </row>
    <row r="26" spans="1:20" ht="15.75" customHeight="1" x14ac:dyDescent="0.25">
      <c r="B26" s="161" t="s">
        <v>33</v>
      </c>
      <c r="C26" s="40" t="str">
        <f>Sem_I!C25</f>
        <v>Discipline Obligatorii:</v>
      </c>
      <c r="D26" s="164">
        <f>SUM(F9:I14)</f>
        <v>17</v>
      </c>
      <c r="E26" s="165"/>
      <c r="F26" s="165"/>
      <c r="G26" s="165"/>
      <c r="H26" s="165"/>
      <c r="I26" s="165"/>
      <c r="J26" s="165"/>
      <c r="K26" s="165"/>
      <c r="L26" s="165"/>
      <c r="M26" s="166"/>
      <c r="P26" s="28"/>
      <c r="Q26" s="12"/>
      <c r="R26" s="27"/>
      <c r="S26" s="27"/>
      <c r="T26" s="27"/>
    </row>
    <row r="27" spans="1:20" ht="15.75" customHeight="1" x14ac:dyDescent="0.25">
      <c r="B27" s="162"/>
      <c r="C27" s="41" t="str">
        <f>Sem_I!C26</f>
        <v>Discipline Opționale:</v>
      </c>
      <c r="D27" s="167">
        <f>SUM(F16:I19)</f>
        <v>5</v>
      </c>
      <c r="E27" s="168"/>
      <c r="F27" s="168"/>
      <c r="G27" s="168"/>
      <c r="H27" s="168"/>
      <c r="I27" s="168"/>
      <c r="J27" s="168"/>
      <c r="K27" s="168"/>
      <c r="L27" s="168"/>
      <c r="M27" s="169"/>
      <c r="P27" s="28"/>
      <c r="Q27" s="12"/>
      <c r="R27" s="27"/>
      <c r="S27" s="27"/>
      <c r="T27" s="27"/>
    </row>
    <row r="28" spans="1:20" s="32" customFormat="1" ht="15.75" customHeight="1" thickBot="1" x14ac:dyDescent="0.3">
      <c r="A28" s="6"/>
      <c r="B28" s="163"/>
      <c r="C28" s="42" t="str">
        <f>Sem_I!C27</f>
        <v>Discipline Facultative:</v>
      </c>
      <c r="D28" s="129">
        <f>SUM(F23:I24)</f>
        <v>8</v>
      </c>
      <c r="E28" s="130"/>
      <c r="F28" s="130"/>
      <c r="G28" s="130"/>
      <c r="H28" s="130"/>
      <c r="I28" s="130"/>
      <c r="J28" s="130"/>
      <c r="K28" s="130"/>
      <c r="L28" s="130"/>
      <c r="M28" s="131"/>
      <c r="P28" s="36"/>
      <c r="Q28" s="37"/>
      <c r="R28" s="38"/>
      <c r="S28" s="38"/>
      <c r="T28" s="38"/>
    </row>
    <row r="29" spans="1:20" ht="18" customHeight="1" x14ac:dyDescent="0.25">
      <c r="A29" s="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P29" s="13"/>
      <c r="Q29" s="12"/>
      <c r="R29" s="172"/>
      <c r="S29" s="172"/>
      <c r="T29" s="172"/>
    </row>
    <row r="30" spans="1:20" ht="15" customHeight="1" x14ac:dyDescent="0.25">
      <c r="B30" s="4" t="s">
        <v>37</v>
      </c>
      <c r="C30" s="9"/>
      <c r="D30" s="1"/>
      <c r="E30" s="144" t="s">
        <v>38</v>
      </c>
      <c r="F30" s="144"/>
      <c r="G30" s="4"/>
      <c r="H30" s="1"/>
      <c r="I30" s="1"/>
      <c r="J30" s="145" t="s">
        <v>39</v>
      </c>
      <c r="K30" s="145"/>
      <c r="L30" s="145"/>
      <c r="M30" s="145"/>
      <c r="P30" s="13"/>
      <c r="Q30" s="12"/>
      <c r="R30" s="13"/>
      <c r="S30" s="13"/>
      <c r="T30" s="13"/>
    </row>
    <row r="31" spans="1:20" ht="15" customHeight="1" x14ac:dyDescent="0.25">
      <c r="B31" s="158" t="str">
        <f>Sem_I!B30</f>
        <v>Mihnea-Cosmin COSTOIU</v>
      </c>
      <c r="C31" s="158"/>
      <c r="D31" s="170" t="str">
        <f>Sem_I!D30</f>
        <v>Marius Claudiu LANGA</v>
      </c>
      <c r="E31" s="170"/>
      <c r="F31" s="170"/>
      <c r="G31" s="170"/>
      <c r="H31" s="170"/>
      <c r="I31" s="170"/>
      <c r="J31" s="126" t="str">
        <f>Sem_I!J30</f>
        <v>Manuela Mihaela CIUCUREL</v>
      </c>
      <c r="K31" s="126"/>
      <c r="L31" s="126"/>
      <c r="M31" s="126"/>
      <c r="P31" s="11"/>
      <c r="Q31" s="12"/>
      <c r="R31" s="13"/>
      <c r="S31" s="13"/>
      <c r="T31" s="13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5" customHeight="1" x14ac:dyDescent="0.25">
      <c r="B39" s="1"/>
      <c r="C39" s="1"/>
      <c r="H39" s="4"/>
      <c r="I39" s="4"/>
      <c r="J39" s="1"/>
      <c r="K39" s="1"/>
      <c r="L39" s="1"/>
    </row>
    <row r="40" spans="2:12" x14ac:dyDescent="0.25">
      <c r="B40" s="1"/>
      <c r="C40" s="1"/>
      <c r="H40" s="4"/>
      <c r="I40" s="4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ht="15" customHeight="1" x14ac:dyDescent="0.25">
      <c r="A49" s="153" t="s">
        <v>81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1:13" x14ac:dyDescent="0.25">
      <c r="A50" s="154" t="s">
        <v>41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</row>
    <row r="51" spans="1:13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25">
      <c r="B55" s="1"/>
      <c r="C55" s="1"/>
      <c r="D55" s="4"/>
      <c r="E55" s="4"/>
      <c r="F55" s="4"/>
      <c r="G55" s="4"/>
      <c r="H55" s="1"/>
      <c r="I55" s="1"/>
      <c r="J55" s="1"/>
      <c r="K55" s="1"/>
      <c r="L55" s="1"/>
    </row>
    <row r="56" spans="1:13" x14ac:dyDescent="0.25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25">
      <c r="B58" s="1"/>
      <c r="C58" s="1"/>
      <c r="D58" s="1"/>
      <c r="E58" s="144"/>
      <c r="F58" s="144"/>
      <c r="G58" s="144"/>
      <c r="H58" s="1"/>
      <c r="I58" s="1"/>
      <c r="J58" s="1"/>
      <c r="K58" s="1"/>
      <c r="L58" s="1"/>
    </row>
    <row r="59" spans="1:13" x14ac:dyDescent="0.25">
      <c r="B59" s="1"/>
      <c r="C59" s="1"/>
      <c r="D59" s="1"/>
      <c r="E59" s="144"/>
      <c r="F59" s="144"/>
      <c r="G59" s="144"/>
      <c r="H59" s="1"/>
      <c r="I59" s="1"/>
      <c r="J59" s="1"/>
      <c r="K59" s="1"/>
      <c r="L59" s="1"/>
    </row>
    <row r="60" spans="1:13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protectedRanges>
    <protectedRange sqref="K1:L2 L14:XFD14 D12 C11:C14 C9:XFD10 A16:A19 C16:XFD19 E11:XFD13 A9:A14 A23" name="Editabil"/>
    <protectedRange sqref="D11 D13" name="Editabil_1"/>
    <protectedRange sqref="B16:B19 B9:B14 B23" name="Editabil_2"/>
    <protectedRange sqref="B24" name="Editabil_2_1"/>
    <protectedRange sqref="A24" name="Editabil_1_1_1"/>
  </protectedRanges>
  <mergeCells count="64">
    <mergeCell ref="A20:C21"/>
    <mergeCell ref="E20:E21"/>
    <mergeCell ref="R29:T29"/>
    <mergeCell ref="E58:G58"/>
    <mergeCell ref="E59:G59"/>
    <mergeCell ref="A22:M22"/>
    <mergeCell ref="B26:B28"/>
    <mergeCell ref="D26:M26"/>
    <mergeCell ref="D27:M27"/>
    <mergeCell ref="D28:M28"/>
    <mergeCell ref="L23:M23"/>
    <mergeCell ref="B31:C31"/>
    <mergeCell ref="D31:I31"/>
    <mergeCell ref="A50:M50"/>
    <mergeCell ref="A49:M49"/>
    <mergeCell ref="J20:J21"/>
    <mergeCell ref="K20:K21"/>
    <mergeCell ref="J31:M31"/>
    <mergeCell ref="E30:F30"/>
    <mergeCell ref="J30:M30"/>
    <mergeCell ref="L24:M24"/>
    <mergeCell ref="H18:H19"/>
    <mergeCell ref="I18:I19"/>
    <mergeCell ref="G18:G19"/>
    <mergeCell ref="A15:M15"/>
    <mergeCell ref="J16:J17"/>
    <mergeCell ref="J18:J19"/>
    <mergeCell ref="K16:K17"/>
    <mergeCell ref="K18:K19"/>
    <mergeCell ref="L16:M17"/>
    <mergeCell ref="L18:M19"/>
    <mergeCell ref="D18:D19"/>
    <mergeCell ref="E18:E19"/>
    <mergeCell ref="F18:F19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A8:M8"/>
    <mergeCell ref="A6:A7"/>
    <mergeCell ref="B6:B7"/>
    <mergeCell ref="C6:C7"/>
    <mergeCell ref="D16:D17"/>
    <mergeCell ref="E16:E17"/>
    <mergeCell ref="F16:F17"/>
    <mergeCell ref="G16:G17"/>
    <mergeCell ref="H16:H17"/>
    <mergeCell ref="I16:I17"/>
    <mergeCell ref="L9:M9"/>
    <mergeCell ref="L10:M10"/>
    <mergeCell ref="L11:M11"/>
    <mergeCell ref="L12:M12"/>
    <mergeCell ref="L13:M13"/>
    <mergeCell ref="L14:M14"/>
  </mergeCells>
  <conditionalFormatting sqref="D1:D10 D15:D16 D20:D23 D25:D47">
    <cfRule type="cellIs" dxfId="323" priority="81" operator="equal">
      <formula>"DI"</formula>
    </cfRule>
    <cfRule type="cellIs" dxfId="322" priority="82" operator="equal">
      <formula>"DM"</formula>
    </cfRule>
    <cfRule type="cellIs" dxfId="321" priority="83" operator="equal">
      <formula>"DJ"</formula>
    </cfRule>
    <cfRule type="cellIs" dxfId="320" priority="84" operator="equal">
      <formula>"D"</formula>
    </cfRule>
    <cfRule type="cellIs" dxfId="319" priority="85" operator="equal">
      <formula>"SI"</formula>
    </cfRule>
    <cfRule type="cellIs" dxfId="318" priority="86" operator="equal">
      <formula>"SM"</formula>
    </cfRule>
    <cfRule type="cellIs" dxfId="317" priority="87" operator="equal">
      <formula>"SJ"</formula>
    </cfRule>
    <cfRule type="cellIs" dxfId="316" priority="88" operator="equal">
      <formula>"S"</formula>
    </cfRule>
    <cfRule type="cellIs" dxfId="315" priority="90" operator="equal">
      <formula>"C"</formula>
    </cfRule>
    <cfRule type="cellIs" dxfId="314" priority="91" operator="equal">
      <formula>"F"</formula>
    </cfRule>
  </conditionalFormatting>
  <conditionalFormatting sqref="D11">
    <cfRule type="cellIs" dxfId="313" priority="61" stopIfTrue="1" operator="equal">
      <formula>"DI"</formula>
    </cfRule>
    <cfRule type="cellIs" dxfId="312" priority="62" stopIfTrue="1" operator="equal">
      <formula>"DJ"</formula>
    </cfRule>
    <cfRule type="cellIs" dxfId="311" priority="63" stopIfTrue="1" operator="equal">
      <formula>"DM"</formula>
    </cfRule>
    <cfRule type="cellIs" dxfId="310" priority="64" stopIfTrue="1" operator="equal">
      <formula>"D"</formula>
    </cfRule>
    <cfRule type="cellIs" dxfId="309" priority="65" operator="equal">
      <formula>"SI"</formula>
    </cfRule>
    <cfRule type="cellIs" dxfId="308" priority="66" operator="equal">
      <formula>"SJ"</formula>
    </cfRule>
    <cfRule type="cellIs" dxfId="307" priority="67" operator="equal">
      <formula>"SM"</formula>
    </cfRule>
    <cfRule type="cellIs" dxfId="306" priority="68" operator="equal">
      <formula>"S"</formula>
    </cfRule>
    <cfRule type="cellIs" dxfId="305" priority="69" operator="equal">
      <formula>"C"</formula>
    </cfRule>
    <cfRule type="cellIs" dxfId="304" priority="70" operator="equal">
      <formula>"F"</formula>
    </cfRule>
  </conditionalFormatting>
  <conditionalFormatting sqref="D12">
    <cfRule type="cellIs" dxfId="303" priority="51" operator="equal">
      <formula>"DI"</formula>
    </cfRule>
    <cfRule type="cellIs" dxfId="302" priority="52" operator="equal">
      <formula>"DM"</formula>
    </cfRule>
    <cfRule type="cellIs" dxfId="301" priority="53" operator="equal">
      <formula>"DJ"</formula>
    </cfRule>
    <cfRule type="cellIs" dxfId="300" priority="54" operator="equal">
      <formula>"D"</formula>
    </cfRule>
    <cfRule type="cellIs" dxfId="299" priority="55" operator="equal">
      <formula>"SI"</formula>
    </cfRule>
    <cfRule type="cellIs" dxfId="298" priority="56" operator="equal">
      <formula>"SM"</formula>
    </cfRule>
    <cfRule type="cellIs" dxfId="297" priority="57" operator="equal">
      <formula>"SJ"</formula>
    </cfRule>
    <cfRule type="cellIs" dxfId="296" priority="58" operator="equal">
      <formula>"S"</formula>
    </cfRule>
    <cfRule type="cellIs" dxfId="295" priority="59" operator="equal">
      <formula>"C"</formula>
    </cfRule>
    <cfRule type="cellIs" dxfId="294" priority="60" operator="equal">
      <formula>"F"</formula>
    </cfRule>
  </conditionalFormatting>
  <conditionalFormatting sqref="D18:D19">
    <cfRule type="cellIs" dxfId="293" priority="31" operator="equal">
      <formula>"DI"</formula>
    </cfRule>
    <cfRule type="cellIs" dxfId="292" priority="32" operator="equal">
      <formula>"DM"</formula>
    </cfRule>
    <cfRule type="cellIs" dxfId="291" priority="33" operator="equal">
      <formula>"DJ"</formula>
    </cfRule>
    <cfRule type="cellIs" dxfId="290" priority="34" operator="equal">
      <formula>"D"</formula>
    </cfRule>
    <cfRule type="cellIs" dxfId="289" priority="35" operator="equal">
      <formula>"SI"</formula>
    </cfRule>
    <cfRule type="cellIs" dxfId="288" priority="36" operator="equal">
      <formula>"SM"</formula>
    </cfRule>
    <cfRule type="cellIs" dxfId="287" priority="37" operator="equal">
      <formula>"SJ"</formula>
    </cfRule>
    <cfRule type="cellIs" dxfId="286" priority="38" operator="equal">
      <formula>"S"</formula>
    </cfRule>
    <cfRule type="cellIs" dxfId="285" priority="39" operator="equal">
      <formula>"C"</formula>
    </cfRule>
    <cfRule type="cellIs" dxfId="284" priority="40" operator="equal">
      <formula>"F"</formula>
    </cfRule>
  </conditionalFormatting>
  <conditionalFormatting sqref="D13">
    <cfRule type="cellIs" dxfId="283" priority="21" stopIfTrue="1" operator="equal">
      <formula>"DI"</formula>
    </cfRule>
    <cfRule type="cellIs" dxfId="282" priority="22" stopIfTrue="1" operator="equal">
      <formula>"DJ"</formula>
    </cfRule>
    <cfRule type="cellIs" dxfId="281" priority="23" stopIfTrue="1" operator="equal">
      <formula>"DM"</formula>
    </cfRule>
    <cfRule type="cellIs" dxfId="280" priority="24" stopIfTrue="1" operator="equal">
      <formula>"D"</formula>
    </cfRule>
    <cfRule type="cellIs" dxfId="279" priority="25" operator="equal">
      <formula>"SI"</formula>
    </cfRule>
    <cfRule type="cellIs" dxfId="278" priority="26" operator="equal">
      <formula>"SJ"</formula>
    </cfRule>
    <cfRule type="cellIs" dxfId="277" priority="27" operator="equal">
      <formula>"SM"</formula>
    </cfRule>
    <cfRule type="cellIs" dxfId="276" priority="28" operator="equal">
      <formula>"S"</formula>
    </cfRule>
    <cfRule type="cellIs" dxfId="275" priority="29" operator="equal">
      <formula>"C"</formula>
    </cfRule>
    <cfRule type="cellIs" dxfId="274" priority="30" operator="equal">
      <formula>"F"</formula>
    </cfRule>
  </conditionalFormatting>
  <conditionalFormatting sqref="D14">
    <cfRule type="cellIs" dxfId="273" priority="11" operator="equal">
      <formula>"DI"</formula>
    </cfRule>
    <cfRule type="cellIs" dxfId="272" priority="12" operator="equal">
      <formula>"DM"</formula>
    </cfRule>
    <cfRule type="cellIs" dxfId="271" priority="13" operator="equal">
      <formula>"DJ"</formula>
    </cfRule>
    <cfRule type="cellIs" dxfId="270" priority="14" operator="equal">
      <formula>"D"</formula>
    </cfRule>
    <cfRule type="cellIs" dxfId="269" priority="15" operator="equal">
      <formula>"SI"</formula>
    </cfRule>
    <cfRule type="cellIs" dxfId="268" priority="16" operator="equal">
      <formula>"SM"</formula>
    </cfRule>
    <cfRule type="cellIs" dxfId="267" priority="17" operator="equal">
      <formula>"SJ"</formula>
    </cfRule>
    <cfRule type="cellIs" dxfId="266" priority="18" operator="equal">
      <formula>"S"</formula>
    </cfRule>
    <cfRule type="cellIs" dxfId="265" priority="19" operator="equal">
      <formula>"C"</formula>
    </cfRule>
    <cfRule type="cellIs" dxfId="264" priority="20" operator="equal">
      <formula>"F"</formula>
    </cfRule>
  </conditionalFormatting>
  <conditionalFormatting sqref="D24">
    <cfRule type="cellIs" dxfId="263" priority="1" stopIfTrue="1" operator="equal">
      <formula>"DI"</formula>
    </cfRule>
    <cfRule type="cellIs" dxfId="262" priority="2" stopIfTrue="1" operator="equal">
      <formula>"DJ"</formula>
    </cfRule>
    <cfRule type="cellIs" dxfId="261" priority="3" stopIfTrue="1" operator="equal">
      <formula>"DM"</formula>
    </cfRule>
    <cfRule type="cellIs" dxfId="260" priority="4" stopIfTrue="1" operator="equal">
      <formula>"D"</formula>
    </cfRule>
    <cfRule type="cellIs" dxfId="259" priority="5" operator="equal">
      <formula>"SI"</formula>
    </cfRule>
    <cfRule type="cellIs" dxfId="258" priority="6" operator="equal">
      <formula>"SJ"</formula>
    </cfRule>
    <cfRule type="cellIs" dxfId="257" priority="7" operator="equal">
      <formula>"SM"</formula>
    </cfRule>
    <cfRule type="cellIs" dxfId="256" priority="8" operator="equal">
      <formula>"S"</formula>
    </cfRule>
    <cfRule type="cellIs" dxfId="255" priority="9" operator="equal">
      <formula>"C"</formula>
    </cfRule>
    <cfRule type="cellIs" dxfId="254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2" max="12" man="1"/>
  </rowBreaks>
  <ignoredErrors>
    <ignoredError sqref="J23 J16 J11:J1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opLeftCell="A4" zoomScale="90" zoomScaleNormal="90" zoomScaleSheetLayoutView="70" workbookViewId="0">
      <selection activeCell="P19" sqref="P19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  <col min="20" max="20" width="10.140625" customWidth="1"/>
  </cols>
  <sheetData>
    <row r="1" spans="1:20" ht="57" customHeight="1" x14ac:dyDescent="0.3">
      <c r="B1" s="3"/>
      <c r="C1" s="4"/>
      <c r="D1" s="180" t="s">
        <v>0</v>
      </c>
      <c r="E1" s="180"/>
      <c r="F1" s="180"/>
      <c r="G1" s="180"/>
      <c r="H1" s="180"/>
      <c r="I1" s="2"/>
      <c r="J1" s="5"/>
      <c r="K1" s="179"/>
      <c r="L1" s="179"/>
      <c r="P1" s="75"/>
      <c r="Q1" s="75"/>
      <c r="R1" s="75"/>
      <c r="S1" s="75"/>
      <c r="T1" s="75"/>
    </row>
    <row r="2" spans="1:20" ht="15" customHeight="1" x14ac:dyDescent="0.25">
      <c r="B2" s="158"/>
      <c r="C2" s="158"/>
      <c r="D2" s="144" t="str">
        <f>Sem_I!D2</f>
        <v>2024 - 2027</v>
      </c>
      <c r="E2" s="144"/>
      <c r="F2" s="144"/>
      <c r="G2" s="144"/>
      <c r="H2" s="144"/>
      <c r="J2" s="8" t="str">
        <f>Sem_I!J2</f>
        <v>Anul universitar:</v>
      </c>
      <c r="K2" s="206" t="str">
        <f>Sem_III!K2</f>
        <v>2025 - 2026</v>
      </c>
      <c r="L2" s="206"/>
      <c r="P2" s="76"/>
      <c r="Q2" s="76"/>
      <c r="R2" s="76"/>
      <c r="S2" s="76"/>
      <c r="T2" s="76"/>
    </row>
    <row r="3" spans="1:20" x14ac:dyDescent="0.25">
      <c r="B3" s="7" t="s">
        <v>2</v>
      </c>
      <c r="C3" s="158" t="str">
        <f>Sem_I!C3</f>
        <v>Asistență socială</v>
      </c>
      <c r="D3" s="158"/>
      <c r="E3" s="158"/>
      <c r="F3" s="158"/>
      <c r="G3" s="158"/>
      <c r="J3" s="8" t="str">
        <f>Sem_I!J3</f>
        <v>Anul de studii:</v>
      </c>
      <c r="K3" s="158" t="str">
        <f>Sem_III!K3</f>
        <v>II</v>
      </c>
      <c r="L3" s="158"/>
      <c r="P3" s="76"/>
      <c r="Q3" s="76"/>
      <c r="R3" s="76"/>
      <c r="S3" s="76"/>
      <c r="T3" s="76"/>
    </row>
    <row r="4" spans="1:20" x14ac:dyDescent="0.25">
      <c r="B4" s="7" t="s">
        <v>5</v>
      </c>
      <c r="C4" s="158" t="str">
        <f>Sem_I!C4</f>
        <v>Asistență socială</v>
      </c>
      <c r="D4" s="158"/>
      <c r="E4" s="158"/>
      <c r="F4" s="158"/>
      <c r="G4" s="158"/>
      <c r="J4" s="8" t="str">
        <f>Sem_I!J4</f>
        <v>Semestrul:</v>
      </c>
      <c r="K4" s="158" t="s">
        <v>42</v>
      </c>
      <c r="L4" s="158"/>
      <c r="P4" s="76"/>
      <c r="Q4" s="76"/>
      <c r="R4" s="76"/>
      <c r="S4" s="76"/>
      <c r="T4" s="76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76"/>
      <c r="Q5" s="76"/>
      <c r="R5" s="76"/>
      <c r="S5" s="76"/>
      <c r="T5" s="76"/>
    </row>
    <row r="6" spans="1:20" s="1" customFormat="1" ht="20.100000000000001" customHeight="1" x14ac:dyDescent="0.25">
      <c r="A6" s="186" t="s">
        <v>7</v>
      </c>
      <c r="B6" s="175" t="s">
        <v>8</v>
      </c>
      <c r="C6" s="175" t="s">
        <v>9</v>
      </c>
      <c r="D6" s="175" t="s">
        <v>10</v>
      </c>
      <c r="E6" s="184" t="s">
        <v>11</v>
      </c>
      <c r="F6" s="175" t="s">
        <v>12</v>
      </c>
      <c r="G6" s="175"/>
      <c r="H6" s="175"/>
      <c r="I6" s="175"/>
      <c r="J6" s="175" t="s">
        <v>13</v>
      </c>
      <c r="K6" s="175"/>
      <c r="L6" s="175" t="s">
        <v>14</v>
      </c>
      <c r="M6" s="176"/>
      <c r="P6" s="76"/>
      <c r="Q6" s="76"/>
      <c r="R6" s="76"/>
      <c r="S6" s="76"/>
      <c r="T6" s="76"/>
    </row>
    <row r="7" spans="1:20" x14ac:dyDescent="0.25">
      <c r="A7" s="191"/>
      <c r="B7" s="192"/>
      <c r="C7" s="192"/>
      <c r="D7" s="192"/>
      <c r="E7" s="195"/>
      <c r="F7" s="39" t="s">
        <v>15</v>
      </c>
      <c r="G7" s="39" t="s">
        <v>16</v>
      </c>
      <c r="H7" s="39" t="s">
        <v>17</v>
      </c>
      <c r="I7" s="39" t="s">
        <v>18</v>
      </c>
      <c r="J7" s="39" t="s">
        <v>19</v>
      </c>
      <c r="K7" s="39" t="s">
        <v>20</v>
      </c>
      <c r="L7" s="192"/>
      <c r="M7" s="196"/>
      <c r="P7" s="76"/>
      <c r="Q7" s="76"/>
      <c r="R7" s="76"/>
      <c r="S7" s="76"/>
      <c r="T7" s="76"/>
    </row>
    <row r="8" spans="1:20" ht="15.75" thickBot="1" x14ac:dyDescent="0.3">
      <c r="A8" s="188" t="s">
        <v>21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90"/>
      <c r="P8" s="76"/>
      <c r="Q8" s="76"/>
      <c r="R8" s="76"/>
      <c r="S8" s="76"/>
      <c r="T8" s="76"/>
    </row>
    <row r="9" spans="1:20" ht="15" customHeight="1" x14ac:dyDescent="0.25">
      <c r="A9" s="45">
        <v>1</v>
      </c>
      <c r="B9" s="96" t="s">
        <v>162</v>
      </c>
      <c r="C9" s="52" t="s">
        <v>82</v>
      </c>
      <c r="D9" s="85" t="s">
        <v>16</v>
      </c>
      <c r="E9" s="108">
        <v>4</v>
      </c>
      <c r="F9" s="25">
        <v>2</v>
      </c>
      <c r="G9" s="20">
        <v>1</v>
      </c>
      <c r="H9" s="20"/>
      <c r="I9" s="20"/>
      <c r="J9" s="20">
        <f>SUM(F9:I9)*14</f>
        <v>42</v>
      </c>
      <c r="K9" s="20">
        <f>E9*25-J9</f>
        <v>58</v>
      </c>
      <c r="L9" s="146" t="s">
        <v>23</v>
      </c>
      <c r="M9" s="171"/>
      <c r="P9" s="76"/>
      <c r="Q9" s="76"/>
      <c r="R9" s="76"/>
      <c r="S9" s="76"/>
      <c r="T9" s="76"/>
    </row>
    <row r="10" spans="1:20" ht="15" customHeight="1" x14ac:dyDescent="0.25">
      <c r="A10" s="43">
        <v>2</v>
      </c>
      <c r="B10" s="95" t="s">
        <v>163</v>
      </c>
      <c r="C10" s="53" t="s">
        <v>64</v>
      </c>
      <c r="D10" s="105" t="s">
        <v>15</v>
      </c>
      <c r="E10" s="98">
        <v>4</v>
      </c>
      <c r="F10" s="23">
        <v>2</v>
      </c>
      <c r="G10" s="21">
        <v>1</v>
      </c>
      <c r="H10" s="21"/>
      <c r="I10" s="21"/>
      <c r="J10" s="21">
        <f>SUM(F10:I10)*14</f>
        <v>42</v>
      </c>
      <c r="K10" s="21">
        <f>E10*25-J10</f>
        <v>58</v>
      </c>
      <c r="L10" s="127" t="s">
        <v>23</v>
      </c>
      <c r="M10" s="128"/>
      <c r="P10" s="76"/>
      <c r="Q10" s="76"/>
      <c r="R10" s="76"/>
      <c r="S10" s="76"/>
      <c r="T10" s="76"/>
    </row>
    <row r="11" spans="1:20" ht="15" customHeight="1" x14ac:dyDescent="0.25">
      <c r="A11" s="43">
        <v>3</v>
      </c>
      <c r="B11" s="95" t="s">
        <v>164</v>
      </c>
      <c r="C11" s="53" t="s">
        <v>78</v>
      </c>
      <c r="D11" s="86" t="s">
        <v>16</v>
      </c>
      <c r="E11" s="98">
        <v>4</v>
      </c>
      <c r="F11" s="23">
        <v>2</v>
      </c>
      <c r="G11" s="21"/>
      <c r="H11" s="21">
        <v>1</v>
      </c>
      <c r="I11" s="21"/>
      <c r="J11" s="21">
        <f>SUM(F11:I11)*14</f>
        <v>42</v>
      </c>
      <c r="K11" s="21">
        <f>E11*25-J11</f>
        <v>58</v>
      </c>
      <c r="L11" s="127" t="s">
        <v>23</v>
      </c>
      <c r="M11" s="128"/>
      <c r="P11" s="76"/>
      <c r="Q11" s="76"/>
      <c r="R11" s="76"/>
      <c r="S11" s="76"/>
      <c r="T11" s="76"/>
    </row>
    <row r="12" spans="1:20" ht="30" x14ac:dyDescent="0.25">
      <c r="A12" s="43">
        <v>4</v>
      </c>
      <c r="B12" s="95" t="s">
        <v>165</v>
      </c>
      <c r="C12" s="53" t="s">
        <v>83</v>
      </c>
      <c r="D12" s="105" t="s">
        <v>25</v>
      </c>
      <c r="E12" s="98">
        <v>4</v>
      </c>
      <c r="F12" s="23">
        <v>2</v>
      </c>
      <c r="G12" s="21"/>
      <c r="H12" s="21">
        <v>1</v>
      </c>
      <c r="I12" s="21"/>
      <c r="J12" s="21">
        <f t="shared" ref="J12" si="0">SUM(F12:I12)*14</f>
        <v>42</v>
      </c>
      <c r="K12" s="21">
        <f t="shared" ref="K12" si="1">E12*25-J12</f>
        <v>58</v>
      </c>
      <c r="L12" s="127" t="s">
        <v>23</v>
      </c>
      <c r="M12" s="128"/>
      <c r="P12" s="76"/>
      <c r="Q12" s="76"/>
      <c r="R12" s="76"/>
      <c r="S12" s="76"/>
      <c r="T12" s="76"/>
    </row>
    <row r="13" spans="1:20" x14ac:dyDescent="0.25">
      <c r="A13" s="43">
        <v>5</v>
      </c>
      <c r="B13" s="95" t="s">
        <v>166</v>
      </c>
      <c r="C13" s="53" t="s">
        <v>160</v>
      </c>
      <c r="D13" s="86" t="s">
        <v>16</v>
      </c>
      <c r="E13" s="98">
        <v>3</v>
      </c>
      <c r="F13" s="93"/>
      <c r="G13" s="90"/>
      <c r="H13" s="90">
        <v>1</v>
      </c>
      <c r="I13" s="90"/>
      <c r="J13" s="90">
        <f t="shared" ref="J13:J14" si="2">SUM(F13:I13)*14</f>
        <v>14</v>
      </c>
      <c r="K13" s="90">
        <f t="shared" ref="K13:K14" si="3">E13*25-J13</f>
        <v>61</v>
      </c>
      <c r="L13" s="127" t="s">
        <v>24</v>
      </c>
      <c r="M13" s="128"/>
      <c r="P13" s="76"/>
      <c r="Q13" s="76"/>
      <c r="R13" s="76"/>
      <c r="S13" s="76"/>
      <c r="T13" s="76"/>
    </row>
    <row r="14" spans="1:20" ht="15.75" thickBot="1" x14ac:dyDescent="0.3">
      <c r="A14" s="44">
        <v>6</v>
      </c>
      <c r="B14" s="97" t="s">
        <v>167</v>
      </c>
      <c r="C14" s="54" t="s">
        <v>168</v>
      </c>
      <c r="D14" s="107" t="s">
        <v>15</v>
      </c>
      <c r="E14" s="111">
        <v>1</v>
      </c>
      <c r="F14" s="94"/>
      <c r="G14" s="89">
        <v>1</v>
      </c>
      <c r="H14" s="89"/>
      <c r="I14" s="89"/>
      <c r="J14" s="89">
        <f t="shared" si="2"/>
        <v>14</v>
      </c>
      <c r="K14" s="89">
        <f t="shared" si="3"/>
        <v>11</v>
      </c>
      <c r="L14" s="142" t="s">
        <v>24</v>
      </c>
      <c r="M14" s="143"/>
      <c r="P14" s="76"/>
      <c r="Q14" s="76"/>
      <c r="R14" s="76"/>
      <c r="S14" s="76"/>
      <c r="T14" s="76"/>
    </row>
    <row r="15" spans="1:20" ht="14.45" customHeight="1" thickBot="1" x14ac:dyDescent="0.3">
      <c r="A15" s="216" t="s">
        <v>26</v>
      </c>
      <c r="B15" s="217"/>
      <c r="C15" s="217"/>
      <c r="D15" s="197"/>
      <c r="E15" s="198"/>
      <c r="F15" s="198"/>
      <c r="G15" s="198"/>
      <c r="H15" s="198"/>
      <c r="I15" s="198"/>
      <c r="J15" s="198"/>
      <c r="K15" s="198"/>
      <c r="L15" s="198"/>
      <c r="M15" s="199"/>
      <c r="P15" s="76"/>
      <c r="Q15" s="76"/>
      <c r="R15" s="76"/>
      <c r="S15" s="76"/>
      <c r="T15" s="76"/>
    </row>
    <row r="16" spans="1:20" ht="15" customHeight="1" x14ac:dyDescent="0.25">
      <c r="A16" s="45">
        <v>7</v>
      </c>
      <c r="B16" s="124" t="s">
        <v>171</v>
      </c>
      <c r="C16" s="58" t="s">
        <v>169</v>
      </c>
      <c r="D16" s="173" t="s">
        <v>15</v>
      </c>
      <c r="E16" s="218">
        <v>2</v>
      </c>
      <c r="F16" s="220"/>
      <c r="G16" s="146">
        <v>2</v>
      </c>
      <c r="H16" s="146"/>
      <c r="I16" s="146"/>
      <c r="J16" s="146">
        <f t="shared" ref="J16:J20" si="4">SUM(F16:I16)*14</f>
        <v>28</v>
      </c>
      <c r="K16" s="146">
        <f t="shared" ref="K16:K18" si="5">E16*25-J16</f>
        <v>22</v>
      </c>
      <c r="L16" s="146" t="s">
        <v>24</v>
      </c>
      <c r="M16" s="171"/>
      <c r="P16" s="76"/>
      <c r="Q16" s="76"/>
      <c r="R16" s="76"/>
      <c r="S16" s="76"/>
      <c r="T16" s="76"/>
    </row>
    <row r="17" spans="1:20" ht="15" customHeight="1" thickBot="1" x14ac:dyDescent="0.3">
      <c r="A17" s="115">
        <v>8</v>
      </c>
      <c r="B17" s="123" t="s">
        <v>205</v>
      </c>
      <c r="C17" s="59" t="s">
        <v>170</v>
      </c>
      <c r="D17" s="174"/>
      <c r="E17" s="219"/>
      <c r="F17" s="221"/>
      <c r="G17" s="127"/>
      <c r="H17" s="127"/>
      <c r="I17" s="127"/>
      <c r="J17" s="127"/>
      <c r="K17" s="127"/>
      <c r="L17" s="127"/>
      <c r="M17" s="128"/>
      <c r="P17" s="76"/>
      <c r="Q17" s="76"/>
      <c r="R17" s="76"/>
      <c r="S17" s="76"/>
      <c r="T17" s="76"/>
    </row>
    <row r="18" spans="1:20" x14ac:dyDescent="0.25">
      <c r="A18" s="45">
        <v>9</v>
      </c>
      <c r="B18" s="96" t="s">
        <v>172</v>
      </c>
      <c r="C18" s="58" t="s">
        <v>84</v>
      </c>
      <c r="D18" s="228" t="s">
        <v>16</v>
      </c>
      <c r="E18" s="219">
        <v>4</v>
      </c>
      <c r="F18" s="221">
        <v>2</v>
      </c>
      <c r="G18" s="127">
        <v>1</v>
      </c>
      <c r="H18" s="127"/>
      <c r="I18" s="127"/>
      <c r="J18" s="127">
        <f t="shared" si="4"/>
        <v>42</v>
      </c>
      <c r="K18" s="127">
        <f t="shared" si="5"/>
        <v>58</v>
      </c>
      <c r="L18" s="127" t="s">
        <v>23</v>
      </c>
      <c r="M18" s="128"/>
      <c r="P18" s="76"/>
      <c r="Q18" s="76"/>
      <c r="R18" s="76"/>
      <c r="S18" s="76"/>
      <c r="T18" s="76"/>
    </row>
    <row r="19" spans="1:20" ht="29.25" customHeight="1" thickBot="1" x14ac:dyDescent="0.3">
      <c r="A19" s="115">
        <v>10</v>
      </c>
      <c r="B19" s="97" t="s">
        <v>173</v>
      </c>
      <c r="C19" s="66" t="s">
        <v>85</v>
      </c>
      <c r="D19" s="201"/>
      <c r="E19" s="219"/>
      <c r="F19" s="221"/>
      <c r="G19" s="127"/>
      <c r="H19" s="127"/>
      <c r="I19" s="127"/>
      <c r="J19" s="127"/>
      <c r="K19" s="127"/>
      <c r="L19" s="127"/>
      <c r="M19" s="128"/>
      <c r="P19" s="76"/>
      <c r="Q19" s="76"/>
      <c r="R19" s="76"/>
      <c r="S19" s="76"/>
      <c r="T19" s="76"/>
    </row>
    <row r="20" spans="1:20" x14ac:dyDescent="0.25">
      <c r="A20" s="45">
        <v>11</v>
      </c>
      <c r="B20" s="96" t="s">
        <v>174</v>
      </c>
      <c r="C20" s="58" t="s">
        <v>177</v>
      </c>
      <c r="D20" s="173" t="s">
        <v>16</v>
      </c>
      <c r="E20" s="230">
        <v>4</v>
      </c>
      <c r="F20" s="210">
        <v>2</v>
      </c>
      <c r="G20" s="213">
        <v>1</v>
      </c>
      <c r="H20" s="213"/>
      <c r="I20" s="213"/>
      <c r="J20" s="213">
        <f t="shared" si="4"/>
        <v>42</v>
      </c>
      <c r="K20" s="213">
        <f>E20*25-J20</f>
        <v>58</v>
      </c>
      <c r="L20" s="222" t="s">
        <v>23</v>
      </c>
      <c r="M20" s="223"/>
      <c r="P20" s="76"/>
      <c r="Q20" s="76"/>
      <c r="R20" s="76"/>
      <c r="S20" s="76"/>
      <c r="T20" s="76"/>
    </row>
    <row r="21" spans="1:20" x14ac:dyDescent="0.25">
      <c r="A21" s="56">
        <v>12</v>
      </c>
      <c r="B21" s="95" t="s">
        <v>175</v>
      </c>
      <c r="C21" s="109" t="s">
        <v>86</v>
      </c>
      <c r="D21" s="229"/>
      <c r="E21" s="229"/>
      <c r="F21" s="211"/>
      <c r="G21" s="214"/>
      <c r="H21" s="214"/>
      <c r="I21" s="214"/>
      <c r="J21" s="214"/>
      <c r="K21" s="214"/>
      <c r="L21" s="224"/>
      <c r="M21" s="225"/>
      <c r="P21" s="76"/>
      <c r="Q21" s="76"/>
      <c r="R21" s="76"/>
      <c r="S21" s="76"/>
      <c r="T21" s="76"/>
    </row>
    <row r="22" spans="1:20" ht="30.75" thickBot="1" x14ac:dyDescent="0.3">
      <c r="A22" s="44">
        <v>13</v>
      </c>
      <c r="B22" s="97" t="s">
        <v>176</v>
      </c>
      <c r="C22" s="59" t="s">
        <v>87</v>
      </c>
      <c r="D22" s="174"/>
      <c r="E22" s="231"/>
      <c r="F22" s="212"/>
      <c r="G22" s="215"/>
      <c r="H22" s="215"/>
      <c r="I22" s="215"/>
      <c r="J22" s="215"/>
      <c r="K22" s="215"/>
      <c r="L22" s="226"/>
      <c r="M22" s="227"/>
      <c r="P22" s="76"/>
      <c r="Q22" s="76"/>
      <c r="R22" s="76"/>
      <c r="S22" s="76"/>
      <c r="T22" s="76"/>
    </row>
    <row r="23" spans="1:20" x14ac:dyDescent="0.25">
      <c r="A23" s="232" t="s">
        <v>27</v>
      </c>
      <c r="B23" s="233"/>
      <c r="C23" s="233"/>
      <c r="D23" s="15" t="s">
        <v>28</v>
      </c>
      <c r="E23" s="135">
        <f>SUM(E9:E21)</f>
        <v>30</v>
      </c>
      <c r="F23" s="49">
        <f t="shared" ref="F23:K23" si="6">SUM(F9:F22)</f>
        <v>12</v>
      </c>
      <c r="G23" s="49">
        <f t="shared" si="6"/>
        <v>7</v>
      </c>
      <c r="H23" s="49">
        <f t="shared" si="6"/>
        <v>3</v>
      </c>
      <c r="I23" s="49">
        <f t="shared" si="6"/>
        <v>0</v>
      </c>
      <c r="J23" s="136">
        <f t="shared" si="6"/>
        <v>308</v>
      </c>
      <c r="K23" s="136">
        <f t="shared" si="6"/>
        <v>442</v>
      </c>
      <c r="L23" s="49" t="s">
        <v>29</v>
      </c>
      <c r="M23" s="50" t="s">
        <v>24</v>
      </c>
      <c r="P23" s="76"/>
      <c r="Q23" s="76"/>
      <c r="R23" s="76"/>
      <c r="S23" s="76"/>
      <c r="T23" s="76"/>
    </row>
    <row r="24" spans="1:20" ht="15.75" thickBot="1" x14ac:dyDescent="0.3">
      <c r="A24" s="156"/>
      <c r="B24" s="157"/>
      <c r="C24" s="157"/>
      <c r="D24" s="16" t="s">
        <v>30</v>
      </c>
      <c r="E24" s="129"/>
      <c r="F24" s="17">
        <f>COUNT(F9:F22)</f>
        <v>6</v>
      </c>
      <c r="G24" s="17">
        <f>COUNT(G9:G22)</f>
        <v>6</v>
      </c>
      <c r="H24" s="17">
        <f>COUNT(H9:H22)</f>
        <v>3</v>
      </c>
      <c r="I24" s="17">
        <f>COUNT(I9:I22)</f>
        <v>0</v>
      </c>
      <c r="J24" s="130"/>
      <c r="K24" s="130"/>
      <c r="L24" s="18">
        <f>COUNTIF(L1:L23,"=E")</f>
        <v>6</v>
      </c>
      <c r="M24" s="19">
        <f>COUNTIF(L1:L23,"=V")</f>
        <v>3</v>
      </c>
      <c r="P24" s="76"/>
      <c r="Q24" s="76"/>
      <c r="R24" s="76"/>
      <c r="S24" s="76"/>
      <c r="T24" s="76"/>
    </row>
    <row r="25" spans="1:20" ht="15" customHeight="1" thickBot="1" x14ac:dyDescent="0.3">
      <c r="A25" s="132" t="s">
        <v>31</v>
      </c>
      <c r="B25" s="133"/>
      <c r="C25" s="133"/>
      <c r="D25" s="133"/>
      <c r="E25" s="204"/>
      <c r="F25" s="204"/>
      <c r="G25" s="204"/>
      <c r="H25" s="204"/>
      <c r="I25" s="204"/>
      <c r="J25" s="204"/>
      <c r="K25" s="204"/>
      <c r="L25" s="204"/>
      <c r="M25" s="205"/>
      <c r="P25" s="76"/>
      <c r="Q25" s="12"/>
      <c r="R25" s="76"/>
      <c r="S25" s="76"/>
      <c r="T25" s="76"/>
    </row>
    <row r="26" spans="1:20" ht="15" customHeight="1" x14ac:dyDescent="0.25">
      <c r="A26" s="43">
        <v>14</v>
      </c>
      <c r="B26" s="88" t="s">
        <v>178</v>
      </c>
      <c r="C26" s="53" t="s">
        <v>45</v>
      </c>
      <c r="D26" s="60" t="s">
        <v>15</v>
      </c>
      <c r="E26" s="22">
        <v>5</v>
      </c>
      <c r="F26" s="23">
        <v>2</v>
      </c>
      <c r="G26" s="21">
        <v>2</v>
      </c>
      <c r="H26" s="21"/>
      <c r="I26" s="21"/>
      <c r="J26" s="21">
        <f t="shared" ref="J26:J27" si="7">SUM(F26:I26)*14</f>
        <v>56</v>
      </c>
      <c r="K26" s="21">
        <f t="shared" ref="K26:K27" si="8">E26*25-J26</f>
        <v>69</v>
      </c>
      <c r="L26" s="127" t="s">
        <v>23</v>
      </c>
      <c r="M26" s="128"/>
      <c r="P26" s="76"/>
      <c r="Q26" s="12"/>
      <c r="R26" s="76"/>
      <c r="S26" s="76"/>
      <c r="T26" s="76"/>
    </row>
    <row r="27" spans="1:20" ht="15.75" customHeight="1" thickBot="1" x14ac:dyDescent="0.3">
      <c r="A27" s="44">
        <v>15</v>
      </c>
      <c r="B27" s="97" t="s">
        <v>179</v>
      </c>
      <c r="C27" s="59" t="s">
        <v>106</v>
      </c>
      <c r="D27" s="101" t="s">
        <v>15</v>
      </c>
      <c r="E27" s="107">
        <v>3</v>
      </c>
      <c r="F27" s="106"/>
      <c r="G27" s="97"/>
      <c r="H27" s="97"/>
      <c r="I27" s="97">
        <v>4</v>
      </c>
      <c r="J27" s="97">
        <f t="shared" si="7"/>
        <v>56</v>
      </c>
      <c r="K27" s="97">
        <f t="shared" si="8"/>
        <v>19</v>
      </c>
      <c r="L27" s="142" t="s">
        <v>24</v>
      </c>
      <c r="M27" s="143"/>
      <c r="P27" s="28"/>
      <c r="Q27" s="12"/>
      <c r="R27" s="27"/>
      <c r="S27" s="27"/>
      <c r="T27" s="27"/>
    </row>
    <row r="28" spans="1:20" ht="15.75" customHeight="1" thickBot="1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P28" s="28"/>
      <c r="Q28" s="12"/>
      <c r="R28" s="27"/>
      <c r="S28" s="27"/>
      <c r="T28" s="27"/>
    </row>
    <row r="29" spans="1:20" ht="15.75" customHeight="1" x14ac:dyDescent="0.25">
      <c r="B29" s="161" t="s">
        <v>33</v>
      </c>
      <c r="C29" s="40" t="str">
        <f>Sem_I!C25</f>
        <v>Discipline Obligatorii:</v>
      </c>
      <c r="D29" s="164">
        <f>SUM(F9:I14)</f>
        <v>14</v>
      </c>
      <c r="E29" s="165"/>
      <c r="F29" s="165"/>
      <c r="G29" s="165"/>
      <c r="H29" s="165"/>
      <c r="I29" s="165"/>
      <c r="J29" s="165"/>
      <c r="K29" s="165"/>
      <c r="L29" s="165"/>
      <c r="M29" s="166"/>
      <c r="P29" s="28"/>
      <c r="Q29" s="12"/>
      <c r="R29" s="27"/>
      <c r="S29" s="27"/>
      <c r="T29" s="27"/>
    </row>
    <row r="30" spans="1:20" ht="15.75" customHeight="1" x14ac:dyDescent="0.25">
      <c r="B30" s="162"/>
      <c r="C30" s="41" t="str">
        <f>Sem_I!C26</f>
        <v>Discipline Opționale:</v>
      </c>
      <c r="D30" s="167">
        <f>SUM(F16:I22)</f>
        <v>8</v>
      </c>
      <c r="E30" s="168"/>
      <c r="F30" s="168"/>
      <c r="G30" s="168"/>
      <c r="H30" s="168"/>
      <c r="I30" s="168"/>
      <c r="J30" s="168"/>
      <c r="K30" s="168"/>
      <c r="L30" s="168"/>
      <c r="M30" s="169"/>
      <c r="P30" s="28"/>
      <c r="Q30" s="12"/>
      <c r="R30" s="27"/>
      <c r="S30" s="27"/>
      <c r="T30" s="27"/>
    </row>
    <row r="31" spans="1:20" s="32" customFormat="1" ht="15.75" customHeight="1" thickBot="1" x14ac:dyDescent="0.3">
      <c r="A31" s="6"/>
      <c r="B31" s="163"/>
      <c r="C31" s="42" t="str">
        <f>Sem_I!C27</f>
        <v>Discipline Facultative:</v>
      </c>
      <c r="D31" s="129">
        <f>SUM(F26:I27)</f>
        <v>8</v>
      </c>
      <c r="E31" s="130"/>
      <c r="F31" s="130"/>
      <c r="G31" s="130"/>
      <c r="H31" s="130"/>
      <c r="I31" s="130"/>
      <c r="J31" s="130"/>
      <c r="K31" s="130"/>
      <c r="L31" s="130"/>
      <c r="M31" s="131"/>
      <c r="P31" s="36"/>
      <c r="Q31" s="37"/>
      <c r="R31" s="38"/>
      <c r="S31" s="38"/>
      <c r="T31" s="38"/>
    </row>
    <row r="32" spans="1:20" ht="18" customHeight="1" x14ac:dyDescent="0.25">
      <c r="A32" s="2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P32" s="13"/>
      <c r="Q32" s="12"/>
      <c r="R32" s="172"/>
      <c r="S32" s="172"/>
      <c r="T32" s="172"/>
    </row>
    <row r="33" spans="2:20" ht="15" customHeight="1" x14ac:dyDescent="0.25">
      <c r="B33" s="4" t="s">
        <v>37</v>
      </c>
      <c r="C33" s="9"/>
      <c r="D33" s="1"/>
      <c r="E33" s="144" t="s">
        <v>38</v>
      </c>
      <c r="F33" s="144"/>
      <c r="G33" s="4"/>
      <c r="H33" s="1"/>
      <c r="I33" s="1"/>
      <c r="J33" s="145" t="s">
        <v>39</v>
      </c>
      <c r="K33" s="145"/>
      <c r="L33" s="145"/>
      <c r="M33" s="145"/>
      <c r="P33" s="13"/>
      <c r="Q33" s="12"/>
      <c r="R33" s="13"/>
      <c r="S33" s="13"/>
      <c r="T33" s="13"/>
    </row>
    <row r="34" spans="2:20" ht="15" customHeight="1" x14ac:dyDescent="0.25">
      <c r="B34" s="158" t="str">
        <f>Sem_I!B30</f>
        <v>Mihnea-Cosmin COSTOIU</v>
      </c>
      <c r="C34" s="158"/>
      <c r="D34" s="170" t="str">
        <f>Sem_I!D30</f>
        <v>Marius Claudiu LANGA</v>
      </c>
      <c r="E34" s="170"/>
      <c r="F34" s="170"/>
      <c r="G34" s="170"/>
      <c r="H34" s="170"/>
      <c r="I34" s="170"/>
      <c r="J34" s="126" t="str">
        <f>Sem_I!J30</f>
        <v>Manuela Mihaela CIUCUREL</v>
      </c>
      <c r="K34" s="126"/>
      <c r="L34" s="126"/>
      <c r="M34" s="126"/>
      <c r="P34" s="11"/>
      <c r="Q34" s="12"/>
      <c r="R34" s="13"/>
      <c r="S34" s="13"/>
      <c r="T34" s="13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11"/>
      <c r="Q35" s="12"/>
      <c r="R35" s="13"/>
      <c r="S35" s="13"/>
      <c r="T35" s="13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2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20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ht="15" customHeight="1" x14ac:dyDescent="0.25">
      <c r="B42" s="1"/>
      <c r="C42" s="1"/>
      <c r="H42" s="4"/>
      <c r="I42" s="4"/>
      <c r="J42" s="1"/>
      <c r="K42" s="1"/>
      <c r="L42" s="1"/>
    </row>
    <row r="43" spans="2:20" x14ac:dyDescent="0.25">
      <c r="B43" s="1"/>
      <c r="C43" s="1"/>
      <c r="H43" s="4"/>
      <c r="I43" s="4"/>
      <c r="J43" s="1"/>
      <c r="K43" s="1"/>
      <c r="L43" s="1"/>
    </row>
    <row r="44" spans="2:20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20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20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20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20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3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3" ht="15" customHeight="1" x14ac:dyDescent="0.25">
      <c r="A52" s="153" t="s">
        <v>81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</row>
    <row r="53" spans="1:13" x14ac:dyDescent="0.25">
      <c r="A53" s="154" t="s">
        <v>41</v>
      </c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</row>
    <row r="54" spans="1:13" x14ac:dyDescent="0.25">
      <c r="B54" s="1"/>
      <c r="C54" s="1"/>
      <c r="D54" s="144"/>
      <c r="E54" s="144"/>
      <c r="F54" s="144"/>
      <c r="G54" s="144"/>
      <c r="H54" s="1"/>
      <c r="I54" s="1"/>
      <c r="J54" s="1"/>
      <c r="K54" s="1"/>
      <c r="L54" s="1"/>
    </row>
    <row r="55" spans="1:1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25">
      <c r="B59" s="1"/>
      <c r="C59" s="1"/>
      <c r="D59" s="4"/>
      <c r="E59" s="4"/>
      <c r="F59" s="4"/>
      <c r="G59" s="4"/>
      <c r="H59" s="1"/>
      <c r="I59" s="1"/>
      <c r="J59" s="1"/>
      <c r="K59" s="1"/>
      <c r="L59" s="1"/>
    </row>
    <row r="60" spans="1:13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</row>
    <row r="61" spans="1:13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25">
      <c r="B62" s="1"/>
      <c r="C62" s="1"/>
      <c r="D62" s="1"/>
      <c r="E62" s="144"/>
      <c r="F62" s="144"/>
      <c r="G62" s="144"/>
      <c r="H62" s="1"/>
      <c r="I62" s="1"/>
      <c r="J62" s="1"/>
      <c r="K62" s="1"/>
      <c r="L62" s="1"/>
    </row>
    <row r="63" spans="1:13" x14ac:dyDescent="0.25">
      <c r="B63" s="1"/>
      <c r="C63" s="1"/>
      <c r="D63" s="1"/>
      <c r="E63" s="144"/>
      <c r="F63" s="144"/>
      <c r="G63" s="144"/>
      <c r="H63" s="1"/>
      <c r="I63" s="1"/>
      <c r="J63" s="1"/>
      <c r="K63" s="1"/>
      <c r="L63" s="1"/>
    </row>
    <row r="64" spans="1:13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</sheetData>
  <protectedRanges>
    <protectedRange sqref="P27 K1:L1 N14:XFD14 E9:XFD9 E16:XFD17 D18:E21 F18:XFD22 C9 C10:XFD10 A16:A22 C16:C22 A9:A14 E11:XFD13 C11:C13 A26" name="Editabil"/>
    <protectedRange sqref="D9 D11 D13" name="Editabil_1"/>
    <protectedRange sqref="D12" name="Editabil_2"/>
    <protectedRange sqref="D16:D17" name="Editabil_3"/>
    <protectedRange sqref="C14" name="Editabil_4"/>
    <protectedRange sqref="B16:B22 B9:B14 B26" name="Editabil_2_1"/>
    <protectedRange sqref="B27" name="Editabil_2_1_1"/>
    <protectedRange sqref="A27" name="Editabil_1_1_1"/>
  </protectedRanges>
  <mergeCells count="74">
    <mergeCell ref="E63:G63"/>
    <mergeCell ref="D54:G54"/>
    <mergeCell ref="E23:E24"/>
    <mergeCell ref="J23:J24"/>
    <mergeCell ref="K23:K24"/>
    <mergeCell ref="A25:M25"/>
    <mergeCell ref="E33:F33"/>
    <mergeCell ref="J33:M33"/>
    <mergeCell ref="A52:M52"/>
    <mergeCell ref="A53:M53"/>
    <mergeCell ref="E62:G62"/>
    <mergeCell ref="B29:B31"/>
    <mergeCell ref="D29:M29"/>
    <mergeCell ref="D30:M30"/>
    <mergeCell ref="D31:M31"/>
    <mergeCell ref="L26:M26"/>
    <mergeCell ref="R32:T32"/>
    <mergeCell ref="B34:C34"/>
    <mergeCell ref="D34:I34"/>
    <mergeCell ref="J34:M34"/>
    <mergeCell ref="J18:J19"/>
    <mergeCell ref="K18:K19"/>
    <mergeCell ref="L18:M19"/>
    <mergeCell ref="E18:E19"/>
    <mergeCell ref="F18:F19"/>
    <mergeCell ref="J20:J22"/>
    <mergeCell ref="K20:K22"/>
    <mergeCell ref="L20:M22"/>
    <mergeCell ref="D18:D19"/>
    <mergeCell ref="D20:D22"/>
    <mergeCell ref="E20:E22"/>
    <mergeCell ref="A23:C24"/>
    <mergeCell ref="K1:L1"/>
    <mergeCell ref="D6:D7"/>
    <mergeCell ref="E6:E7"/>
    <mergeCell ref="D1:H1"/>
    <mergeCell ref="D2:H2"/>
    <mergeCell ref="F6:I6"/>
    <mergeCell ref="J6:K6"/>
    <mergeCell ref="L6:M7"/>
    <mergeCell ref="C3:G3"/>
    <mergeCell ref="K3:L3"/>
    <mergeCell ref="C4:G4"/>
    <mergeCell ref="K4:L4"/>
    <mergeCell ref="B2:C2"/>
    <mergeCell ref="K2:L2"/>
    <mergeCell ref="A6:A7"/>
    <mergeCell ref="B6:B7"/>
    <mergeCell ref="C6:C7"/>
    <mergeCell ref="H16:H17"/>
    <mergeCell ref="I16:I17"/>
    <mergeCell ref="A15:M15"/>
    <mergeCell ref="D16:D17"/>
    <mergeCell ref="E16:E17"/>
    <mergeCell ref="F16:F17"/>
    <mergeCell ref="G16:G17"/>
    <mergeCell ref="K16:K17"/>
    <mergeCell ref="A8:M8"/>
    <mergeCell ref="J16:J17"/>
    <mergeCell ref="G18:G19"/>
    <mergeCell ref="H18:H19"/>
    <mergeCell ref="I18:I19"/>
    <mergeCell ref="L9:M9"/>
    <mergeCell ref="L10:M10"/>
    <mergeCell ref="L11:M11"/>
    <mergeCell ref="L12:M12"/>
    <mergeCell ref="L14:M14"/>
    <mergeCell ref="L16:M17"/>
    <mergeCell ref="L13:M13"/>
    <mergeCell ref="L27:M27"/>
    <mergeCell ref="F20:F22"/>
    <mergeCell ref="G20:G22"/>
    <mergeCell ref="H20:H22"/>
    <mergeCell ref="I20:I22"/>
  </mergeCells>
  <conditionalFormatting sqref="D1:D8 D10 D15 D20 D23:D26 D28:D50">
    <cfRule type="cellIs" dxfId="253" priority="101" operator="equal">
      <formula>"DI"</formula>
    </cfRule>
    <cfRule type="cellIs" dxfId="252" priority="102" operator="equal">
      <formula>"DM"</formula>
    </cfRule>
    <cfRule type="cellIs" dxfId="251" priority="103" operator="equal">
      <formula>"DJ"</formula>
    </cfRule>
    <cfRule type="cellIs" dxfId="250" priority="104" operator="equal">
      <formula>"D"</formula>
    </cfRule>
    <cfRule type="cellIs" dxfId="249" priority="105" operator="equal">
      <formula>"SI"</formula>
    </cfRule>
    <cfRule type="cellIs" dxfId="248" priority="106" operator="equal">
      <formula>"SM"</formula>
    </cfRule>
    <cfRule type="cellIs" dxfId="247" priority="107" operator="equal">
      <formula>"SJ"</formula>
    </cfRule>
    <cfRule type="cellIs" dxfId="246" priority="108" operator="equal">
      <formula>"S"</formula>
    </cfRule>
    <cfRule type="cellIs" dxfId="245" priority="110" operator="equal">
      <formula>"C"</formula>
    </cfRule>
    <cfRule type="cellIs" dxfId="244" priority="111" operator="equal">
      <formula>"F"</formula>
    </cfRule>
  </conditionalFormatting>
  <conditionalFormatting sqref="D9">
    <cfRule type="cellIs" dxfId="243" priority="91" stopIfTrue="1" operator="equal">
      <formula>"DI"</formula>
    </cfRule>
    <cfRule type="cellIs" dxfId="242" priority="92" stopIfTrue="1" operator="equal">
      <formula>"DJ"</formula>
    </cfRule>
    <cfRule type="cellIs" dxfId="241" priority="93" stopIfTrue="1" operator="equal">
      <formula>"DM"</formula>
    </cfRule>
    <cfRule type="cellIs" dxfId="240" priority="94" stopIfTrue="1" operator="equal">
      <formula>"D"</formula>
    </cfRule>
    <cfRule type="cellIs" dxfId="239" priority="95" operator="equal">
      <formula>"SI"</formula>
    </cfRule>
    <cfRule type="cellIs" dxfId="238" priority="96" operator="equal">
      <formula>"SJ"</formula>
    </cfRule>
    <cfRule type="cellIs" dxfId="237" priority="97" operator="equal">
      <formula>"SM"</formula>
    </cfRule>
    <cfRule type="cellIs" dxfId="236" priority="98" operator="equal">
      <formula>"S"</formula>
    </cfRule>
    <cfRule type="cellIs" dxfId="235" priority="99" operator="equal">
      <formula>"C"</formula>
    </cfRule>
    <cfRule type="cellIs" dxfId="234" priority="100" operator="equal">
      <formula>"F"</formula>
    </cfRule>
  </conditionalFormatting>
  <conditionalFormatting sqref="D11">
    <cfRule type="cellIs" dxfId="233" priority="81" stopIfTrue="1" operator="equal">
      <formula>"DI"</formula>
    </cfRule>
    <cfRule type="cellIs" dxfId="232" priority="82" stopIfTrue="1" operator="equal">
      <formula>"DJ"</formula>
    </cfRule>
    <cfRule type="cellIs" dxfId="231" priority="83" stopIfTrue="1" operator="equal">
      <formula>"DM"</formula>
    </cfRule>
    <cfRule type="cellIs" dxfId="230" priority="84" stopIfTrue="1" operator="equal">
      <formula>"D"</formula>
    </cfRule>
    <cfRule type="cellIs" dxfId="229" priority="85" operator="equal">
      <formula>"SI"</formula>
    </cfRule>
    <cfRule type="cellIs" dxfId="228" priority="86" operator="equal">
      <formula>"SJ"</formula>
    </cfRule>
    <cfRule type="cellIs" dxfId="227" priority="87" operator="equal">
      <formula>"SM"</formula>
    </cfRule>
    <cfRule type="cellIs" dxfId="226" priority="88" operator="equal">
      <formula>"S"</formula>
    </cfRule>
    <cfRule type="cellIs" dxfId="225" priority="89" operator="equal">
      <formula>"C"</formula>
    </cfRule>
    <cfRule type="cellIs" dxfId="224" priority="90" operator="equal">
      <formula>"F"</formula>
    </cfRule>
  </conditionalFormatting>
  <conditionalFormatting sqref="D12">
    <cfRule type="cellIs" dxfId="223" priority="71" operator="equal">
      <formula>"DI"</formula>
    </cfRule>
    <cfRule type="cellIs" dxfId="222" priority="72" operator="equal">
      <formula>"DM"</formula>
    </cfRule>
    <cfRule type="cellIs" dxfId="221" priority="73" operator="equal">
      <formula>"DJ"</formula>
    </cfRule>
    <cfRule type="cellIs" dxfId="220" priority="74" operator="equal">
      <formula>"D"</formula>
    </cfRule>
    <cfRule type="cellIs" dxfId="219" priority="75" operator="equal">
      <formula>"SI"</formula>
    </cfRule>
    <cfRule type="cellIs" dxfId="218" priority="76" operator="equal">
      <formula>"SM"</formula>
    </cfRule>
    <cfRule type="cellIs" dxfId="217" priority="77" operator="equal">
      <formula>"SJ"</formula>
    </cfRule>
    <cfRule type="cellIs" dxfId="216" priority="78" operator="equal">
      <formula>"S"</formula>
    </cfRule>
    <cfRule type="cellIs" dxfId="215" priority="79" operator="equal">
      <formula>"C"</formula>
    </cfRule>
    <cfRule type="cellIs" dxfId="214" priority="80" operator="equal">
      <formula>"F"</formula>
    </cfRule>
  </conditionalFormatting>
  <conditionalFormatting sqref="D16">
    <cfRule type="cellIs" dxfId="213" priority="51" operator="equal">
      <formula>"DI"</formula>
    </cfRule>
    <cfRule type="cellIs" dxfId="212" priority="52" operator="equal">
      <formula>"DM"</formula>
    </cfRule>
    <cfRule type="cellIs" dxfId="211" priority="53" operator="equal">
      <formula>"DJ"</formula>
    </cfRule>
    <cfRule type="cellIs" dxfId="210" priority="54" operator="equal">
      <formula>"D"</formula>
    </cfRule>
    <cfRule type="cellIs" dxfId="209" priority="55" operator="equal">
      <formula>"SI"</formula>
    </cfRule>
    <cfRule type="cellIs" dxfId="208" priority="56" operator="equal">
      <formula>"SM"</formula>
    </cfRule>
    <cfRule type="cellIs" dxfId="207" priority="57" operator="equal">
      <formula>"SJ"</formula>
    </cfRule>
    <cfRule type="cellIs" dxfId="206" priority="58" operator="equal">
      <formula>"S"</formula>
    </cfRule>
    <cfRule type="cellIs" dxfId="205" priority="59" operator="equal">
      <formula>"C"</formula>
    </cfRule>
    <cfRule type="cellIs" dxfId="204" priority="60" operator="equal">
      <formula>"F"</formula>
    </cfRule>
  </conditionalFormatting>
  <conditionalFormatting sqref="D18:D19">
    <cfRule type="cellIs" dxfId="203" priority="41" operator="equal">
      <formula>"DI"</formula>
    </cfRule>
    <cfRule type="cellIs" dxfId="202" priority="42" operator="equal">
      <formula>"DM"</formula>
    </cfRule>
    <cfRule type="cellIs" dxfId="201" priority="43" operator="equal">
      <formula>"DJ"</formula>
    </cfRule>
    <cfRule type="cellIs" dxfId="200" priority="44" operator="equal">
      <formula>"D"</formula>
    </cfRule>
    <cfRule type="cellIs" dxfId="199" priority="45" operator="equal">
      <formula>"SI"</formula>
    </cfRule>
    <cfRule type="cellIs" dxfId="198" priority="46" operator="equal">
      <formula>"SM"</formula>
    </cfRule>
    <cfRule type="cellIs" dxfId="197" priority="47" operator="equal">
      <formula>"SJ"</formula>
    </cfRule>
    <cfRule type="cellIs" dxfId="196" priority="48" operator="equal">
      <formula>"S"</formula>
    </cfRule>
    <cfRule type="cellIs" dxfId="195" priority="49" operator="equal">
      <formula>"C"</formula>
    </cfRule>
    <cfRule type="cellIs" dxfId="194" priority="50" operator="equal">
      <formula>"F"</formula>
    </cfRule>
  </conditionalFormatting>
  <conditionalFormatting sqref="D13">
    <cfRule type="cellIs" dxfId="193" priority="21" stopIfTrue="1" operator="equal">
      <formula>"DI"</formula>
    </cfRule>
    <cfRule type="cellIs" dxfId="192" priority="22" stopIfTrue="1" operator="equal">
      <formula>"DJ"</formula>
    </cfRule>
    <cfRule type="cellIs" dxfId="191" priority="23" stopIfTrue="1" operator="equal">
      <formula>"DM"</formula>
    </cfRule>
    <cfRule type="cellIs" dxfId="190" priority="24" stopIfTrue="1" operator="equal">
      <formula>"D"</formula>
    </cfRule>
    <cfRule type="cellIs" dxfId="189" priority="25" operator="equal">
      <formula>"SI"</formula>
    </cfRule>
    <cfRule type="cellIs" dxfId="188" priority="26" operator="equal">
      <formula>"SJ"</formula>
    </cfRule>
    <cfRule type="cellIs" dxfId="187" priority="27" operator="equal">
      <formula>"SM"</formula>
    </cfRule>
    <cfRule type="cellIs" dxfId="186" priority="28" operator="equal">
      <formula>"S"</formula>
    </cfRule>
    <cfRule type="cellIs" dxfId="185" priority="29" operator="equal">
      <formula>"C"</formula>
    </cfRule>
    <cfRule type="cellIs" dxfId="184" priority="30" operator="equal">
      <formula>"F"</formula>
    </cfRule>
  </conditionalFormatting>
  <conditionalFormatting sqref="D14">
    <cfRule type="cellIs" dxfId="183" priority="11" operator="equal">
      <formula>"DI"</formula>
    </cfRule>
    <cfRule type="cellIs" dxfId="182" priority="12" operator="equal">
      <formula>"DM"</formula>
    </cfRule>
    <cfRule type="cellIs" dxfId="181" priority="13" operator="equal">
      <formula>"DJ"</formula>
    </cfRule>
    <cfRule type="cellIs" dxfId="180" priority="14" operator="equal">
      <formula>"D"</formula>
    </cfRule>
    <cfRule type="cellIs" dxfId="179" priority="15" operator="equal">
      <formula>"SI"</formula>
    </cfRule>
    <cfRule type="cellIs" dxfId="178" priority="16" operator="equal">
      <formula>"SM"</formula>
    </cfRule>
    <cfRule type="cellIs" dxfId="177" priority="17" operator="equal">
      <formula>"SJ"</formula>
    </cfRule>
    <cfRule type="cellIs" dxfId="176" priority="18" operator="equal">
      <formula>"S"</formula>
    </cfRule>
    <cfRule type="cellIs" dxfId="175" priority="19" operator="equal">
      <formula>"C"</formula>
    </cfRule>
    <cfRule type="cellIs" dxfId="174" priority="20" operator="equal">
      <formula>"F"</formula>
    </cfRule>
  </conditionalFormatting>
  <conditionalFormatting sqref="D27">
    <cfRule type="cellIs" dxfId="173" priority="1" stopIfTrue="1" operator="equal">
      <formula>"DI"</formula>
    </cfRule>
    <cfRule type="cellIs" dxfId="172" priority="2" stopIfTrue="1" operator="equal">
      <formula>"DJ"</formula>
    </cfRule>
    <cfRule type="cellIs" dxfId="171" priority="3" stopIfTrue="1" operator="equal">
      <formula>"DM"</formula>
    </cfRule>
    <cfRule type="cellIs" dxfId="170" priority="4" stopIfTrue="1" operator="equal">
      <formula>"D"</formula>
    </cfRule>
    <cfRule type="cellIs" dxfId="169" priority="5" operator="equal">
      <formula>"SI"</formula>
    </cfRule>
    <cfRule type="cellIs" dxfId="168" priority="6" operator="equal">
      <formula>"SJ"</formula>
    </cfRule>
    <cfRule type="cellIs" dxfId="167" priority="7" operator="equal">
      <formula>"SM"</formula>
    </cfRule>
    <cfRule type="cellIs" dxfId="166" priority="8" operator="equal">
      <formula>"S"</formula>
    </cfRule>
    <cfRule type="cellIs" dxfId="165" priority="9" operator="equal">
      <formula>"C"</formula>
    </cfRule>
    <cfRule type="cellIs" dxfId="164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5" max="12" man="1"/>
  </rowBreaks>
  <ignoredErrors>
    <ignoredError sqref="J26 J11:J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7" zoomScale="90" zoomScaleNormal="90" zoomScaleSheetLayoutView="70" workbookViewId="0">
      <selection activeCell="B9" sqref="B9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  <col min="20" max="20" width="10.140625" customWidth="1"/>
  </cols>
  <sheetData>
    <row r="1" spans="1:20" ht="57" customHeight="1" x14ac:dyDescent="0.3">
      <c r="B1" s="3"/>
      <c r="C1" s="4"/>
      <c r="D1" s="180" t="s">
        <v>0</v>
      </c>
      <c r="E1" s="180"/>
      <c r="F1" s="180"/>
      <c r="G1" s="180"/>
      <c r="H1" s="180"/>
      <c r="I1" s="2"/>
      <c r="J1" s="5"/>
      <c r="K1" s="179"/>
      <c r="L1" s="179"/>
      <c r="P1" s="80"/>
      <c r="Q1" s="80"/>
      <c r="R1" s="80"/>
      <c r="S1" s="80"/>
      <c r="T1" s="80"/>
    </row>
    <row r="2" spans="1:20" ht="15" customHeight="1" x14ac:dyDescent="0.25">
      <c r="B2" s="158"/>
      <c r="C2" s="158"/>
      <c r="D2" s="144" t="str">
        <f>Sem_I!D2</f>
        <v>2024 - 2027</v>
      </c>
      <c r="E2" s="144"/>
      <c r="F2" s="144"/>
      <c r="G2" s="144"/>
      <c r="H2" s="144"/>
      <c r="J2" s="8" t="str">
        <f>Sem_I!J2</f>
        <v>Anul universitar:</v>
      </c>
      <c r="K2" s="206" t="s">
        <v>52</v>
      </c>
      <c r="L2" s="206"/>
      <c r="P2" s="13"/>
      <c r="Q2" s="13"/>
      <c r="R2" s="13"/>
      <c r="S2" s="13"/>
      <c r="T2" s="13"/>
    </row>
    <row r="3" spans="1:20" x14ac:dyDescent="0.25">
      <c r="B3" s="7" t="s">
        <v>2</v>
      </c>
      <c r="C3" s="158" t="str">
        <f>Sem_I!C3</f>
        <v>Asistență socială</v>
      </c>
      <c r="D3" s="158"/>
      <c r="E3" s="158"/>
      <c r="F3" s="158"/>
      <c r="G3" s="158"/>
      <c r="J3" s="8" t="str">
        <f>Sem_I!J3</f>
        <v>Anul de studii:</v>
      </c>
      <c r="K3" s="158" t="s">
        <v>49</v>
      </c>
      <c r="L3" s="158"/>
      <c r="P3" s="13"/>
      <c r="Q3" s="13"/>
      <c r="R3" s="13"/>
      <c r="S3" s="13"/>
      <c r="T3" s="13"/>
    </row>
    <row r="4" spans="1:20" x14ac:dyDescent="0.25">
      <c r="B4" s="7" t="s">
        <v>5</v>
      </c>
      <c r="C4" s="158" t="str">
        <f>Sem_I!C4</f>
        <v>Asistență socială</v>
      </c>
      <c r="D4" s="158"/>
      <c r="E4" s="158"/>
      <c r="F4" s="158"/>
      <c r="G4" s="158"/>
      <c r="J4" s="8" t="str">
        <f>Sem_I!J4</f>
        <v>Semestrul:</v>
      </c>
      <c r="K4" s="158" t="s">
        <v>4</v>
      </c>
      <c r="L4" s="158"/>
      <c r="P4" s="13"/>
      <c r="Q4" s="13"/>
      <c r="R4" s="13"/>
      <c r="S4" s="13"/>
      <c r="T4" s="13"/>
    </row>
    <row r="5" spans="1:20" s="32" customFormat="1" ht="12" customHeight="1" thickBot="1" x14ac:dyDescent="0.25">
      <c r="A5" s="29"/>
      <c r="B5" s="30"/>
      <c r="C5" s="31"/>
      <c r="D5" s="31"/>
      <c r="E5" s="31"/>
      <c r="F5" s="31"/>
      <c r="G5" s="31"/>
      <c r="J5" s="33"/>
      <c r="K5" s="34"/>
      <c r="L5" s="31"/>
      <c r="M5" s="29"/>
      <c r="P5" s="13"/>
      <c r="Q5" s="13"/>
      <c r="R5" s="13"/>
      <c r="S5" s="13"/>
      <c r="T5" s="13"/>
    </row>
    <row r="6" spans="1:20" s="1" customFormat="1" ht="20.100000000000001" customHeight="1" x14ac:dyDescent="0.25">
      <c r="A6" s="186" t="s">
        <v>7</v>
      </c>
      <c r="B6" s="175" t="s">
        <v>8</v>
      </c>
      <c r="C6" s="175" t="s">
        <v>9</v>
      </c>
      <c r="D6" s="175" t="s">
        <v>10</v>
      </c>
      <c r="E6" s="184" t="s">
        <v>11</v>
      </c>
      <c r="F6" s="175" t="s">
        <v>12</v>
      </c>
      <c r="G6" s="175"/>
      <c r="H6" s="175"/>
      <c r="I6" s="175"/>
      <c r="J6" s="175" t="s">
        <v>13</v>
      </c>
      <c r="K6" s="175"/>
      <c r="L6" s="175" t="s">
        <v>14</v>
      </c>
      <c r="M6" s="176"/>
      <c r="P6" s="13"/>
      <c r="Q6" s="13"/>
      <c r="R6" s="13"/>
      <c r="S6" s="13"/>
      <c r="T6" s="13"/>
    </row>
    <row r="7" spans="1:20" x14ac:dyDescent="0.25">
      <c r="A7" s="191"/>
      <c r="B7" s="192"/>
      <c r="C7" s="192"/>
      <c r="D7" s="192"/>
      <c r="E7" s="195"/>
      <c r="F7" s="39" t="s">
        <v>15</v>
      </c>
      <c r="G7" s="39" t="s">
        <v>16</v>
      </c>
      <c r="H7" s="39" t="s">
        <v>17</v>
      </c>
      <c r="I7" s="39" t="s">
        <v>18</v>
      </c>
      <c r="J7" s="39" t="s">
        <v>19</v>
      </c>
      <c r="K7" s="39" t="s">
        <v>20</v>
      </c>
      <c r="L7" s="192"/>
      <c r="M7" s="196"/>
      <c r="P7" s="13"/>
      <c r="Q7" s="13"/>
      <c r="R7" s="13"/>
      <c r="S7" s="13"/>
      <c r="T7" s="13"/>
    </row>
    <row r="8" spans="1:20" ht="15.75" thickBot="1" x14ac:dyDescent="0.3">
      <c r="A8" s="188" t="s">
        <v>21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90"/>
      <c r="P8" s="13"/>
      <c r="Q8" s="13"/>
      <c r="R8" s="13"/>
      <c r="S8" s="13"/>
      <c r="T8" s="13"/>
    </row>
    <row r="9" spans="1:20" ht="15" customHeight="1" x14ac:dyDescent="0.25">
      <c r="A9" s="45">
        <v>1</v>
      </c>
      <c r="B9" s="96" t="s">
        <v>180</v>
      </c>
      <c r="C9" s="52" t="s">
        <v>88</v>
      </c>
      <c r="D9" s="85" t="s">
        <v>16</v>
      </c>
      <c r="E9" s="108">
        <v>5</v>
      </c>
      <c r="F9" s="25">
        <v>2</v>
      </c>
      <c r="G9" s="20">
        <v>1</v>
      </c>
      <c r="H9" s="20"/>
      <c r="I9" s="20"/>
      <c r="J9" s="20">
        <f>SUM(F9:I9)*14</f>
        <v>42</v>
      </c>
      <c r="K9" s="20">
        <f>E9*25-J9</f>
        <v>83</v>
      </c>
      <c r="L9" s="146" t="s">
        <v>23</v>
      </c>
      <c r="M9" s="171"/>
      <c r="P9" s="13"/>
      <c r="Q9" s="13"/>
      <c r="R9" s="13"/>
      <c r="S9" s="13"/>
      <c r="T9" s="13"/>
    </row>
    <row r="10" spans="1:20" ht="30" customHeight="1" x14ac:dyDescent="0.25">
      <c r="A10" s="43">
        <v>2</v>
      </c>
      <c r="B10" s="95" t="s">
        <v>181</v>
      </c>
      <c r="C10" s="53" t="s">
        <v>89</v>
      </c>
      <c r="D10" s="86" t="s">
        <v>16</v>
      </c>
      <c r="E10" s="98">
        <v>5</v>
      </c>
      <c r="F10" s="23">
        <v>2</v>
      </c>
      <c r="G10" s="21">
        <v>2</v>
      </c>
      <c r="H10" s="21"/>
      <c r="I10" s="21"/>
      <c r="J10" s="21">
        <f>SUM(F10:I10)*14</f>
        <v>56</v>
      </c>
      <c r="K10" s="21">
        <f>E10*25-J10</f>
        <v>69</v>
      </c>
      <c r="L10" s="127" t="s">
        <v>23</v>
      </c>
      <c r="M10" s="128"/>
      <c r="P10" s="13"/>
      <c r="Q10" s="13"/>
      <c r="R10" s="13"/>
      <c r="S10" s="13"/>
      <c r="T10" s="13"/>
    </row>
    <row r="11" spans="1:20" ht="15" customHeight="1" x14ac:dyDescent="0.25">
      <c r="A11" s="43">
        <v>3</v>
      </c>
      <c r="B11" s="95" t="s">
        <v>182</v>
      </c>
      <c r="C11" s="53" t="s">
        <v>90</v>
      </c>
      <c r="D11" s="86" t="s">
        <v>16</v>
      </c>
      <c r="E11" s="98">
        <v>4</v>
      </c>
      <c r="F11" s="23">
        <v>2</v>
      </c>
      <c r="G11" s="21">
        <v>1</v>
      </c>
      <c r="H11" s="21"/>
      <c r="I11" s="21"/>
      <c r="J11" s="21">
        <f>SUM(F11:I11)*14</f>
        <v>42</v>
      </c>
      <c r="K11" s="21">
        <f>E11*25-J11</f>
        <v>58</v>
      </c>
      <c r="L11" s="127" t="s">
        <v>23</v>
      </c>
      <c r="M11" s="128"/>
      <c r="P11" s="13"/>
      <c r="Q11" s="13"/>
      <c r="R11" s="13"/>
      <c r="S11" s="13"/>
      <c r="T11" s="13"/>
    </row>
    <row r="12" spans="1:20" x14ac:dyDescent="0.25">
      <c r="A12" s="43">
        <v>4</v>
      </c>
      <c r="B12" s="95" t="s">
        <v>183</v>
      </c>
      <c r="C12" s="53" t="s">
        <v>91</v>
      </c>
      <c r="D12" s="86" t="s">
        <v>16</v>
      </c>
      <c r="E12" s="98">
        <v>4</v>
      </c>
      <c r="F12" s="23">
        <v>2</v>
      </c>
      <c r="G12" s="21">
        <v>1</v>
      </c>
      <c r="H12" s="21"/>
      <c r="I12" s="21"/>
      <c r="J12" s="21">
        <f t="shared" ref="J12:J14" si="0">SUM(F12:I12)*14</f>
        <v>42</v>
      </c>
      <c r="K12" s="21">
        <f t="shared" ref="K12:K14" si="1">E12*25-J12</f>
        <v>58</v>
      </c>
      <c r="L12" s="127" t="s">
        <v>23</v>
      </c>
      <c r="M12" s="128"/>
      <c r="P12" s="13"/>
      <c r="Q12" s="13"/>
      <c r="R12" s="13"/>
      <c r="S12" s="13"/>
      <c r="T12" s="13"/>
    </row>
    <row r="13" spans="1:20" ht="30" x14ac:dyDescent="0.25">
      <c r="A13" s="43">
        <v>5</v>
      </c>
      <c r="B13" s="95" t="s">
        <v>184</v>
      </c>
      <c r="C13" s="53" t="s">
        <v>92</v>
      </c>
      <c r="D13" s="86" t="s">
        <v>16</v>
      </c>
      <c r="E13" s="98">
        <v>4</v>
      </c>
      <c r="F13" s="23">
        <v>2</v>
      </c>
      <c r="G13" s="21">
        <v>1</v>
      </c>
      <c r="H13" s="21"/>
      <c r="I13" s="21"/>
      <c r="J13" s="21">
        <f t="shared" si="0"/>
        <v>42</v>
      </c>
      <c r="K13" s="21">
        <f t="shared" si="1"/>
        <v>58</v>
      </c>
      <c r="L13" s="127" t="s">
        <v>23</v>
      </c>
      <c r="M13" s="128"/>
      <c r="P13" s="13"/>
      <c r="Q13" s="13"/>
      <c r="R13" s="13"/>
      <c r="S13" s="13"/>
      <c r="T13" s="13"/>
    </row>
    <row r="14" spans="1:20" ht="15" customHeight="1" thickBot="1" x14ac:dyDescent="0.3">
      <c r="A14" s="44">
        <v>6</v>
      </c>
      <c r="B14" s="97" t="s">
        <v>185</v>
      </c>
      <c r="C14" s="54" t="s">
        <v>161</v>
      </c>
      <c r="D14" s="110" t="s">
        <v>16</v>
      </c>
      <c r="E14" s="98">
        <v>4</v>
      </c>
      <c r="F14" s="23"/>
      <c r="G14" s="21"/>
      <c r="H14" s="21">
        <v>3</v>
      </c>
      <c r="I14" s="21"/>
      <c r="J14" s="21">
        <f t="shared" si="0"/>
        <v>42</v>
      </c>
      <c r="K14" s="21">
        <f t="shared" si="1"/>
        <v>58</v>
      </c>
      <c r="L14" s="127" t="s">
        <v>24</v>
      </c>
      <c r="M14" s="128"/>
      <c r="P14" s="13"/>
      <c r="Q14" s="13"/>
      <c r="R14" s="13"/>
      <c r="S14" s="13"/>
      <c r="T14" s="13"/>
    </row>
    <row r="15" spans="1:20" ht="14.45" customHeight="1" thickBot="1" x14ac:dyDescent="0.3">
      <c r="A15" s="216" t="s">
        <v>26</v>
      </c>
      <c r="B15" s="217"/>
      <c r="C15" s="217"/>
      <c r="D15" s="197"/>
      <c r="E15" s="198"/>
      <c r="F15" s="198"/>
      <c r="G15" s="198"/>
      <c r="H15" s="198"/>
      <c r="I15" s="198"/>
      <c r="J15" s="198"/>
      <c r="K15" s="198"/>
      <c r="L15" s="198"/>
      <c r="M15" s="199"/>
      <c r="P15" s="13"/>
      <c r="Q15" s="13"/>
      <c r="R15" s="13"/>
      <c r="S15" s="13"/>
      <c r="T15" s="13"/>
    </row>
    <row r="16" spans="1:20" ht="15" customHeight="1" x14ac:dyDescent="0.25">
      <c r="A16" s="45">
        <v>7</v>
      </c>
      <c r="B16" s="88" t="s">
        <v>186</v>
      </c>
      <c r="C16" s="52" t="s">
        <v>93</v>
      </c>
      <c r="D16" s="235" t="s">
        <v>16</v>
      </c>
      <c r="E16" s="218">
        <v>4</v>
      </c>
      <c r="F16" s="220">
        <v>2</v>
      </c>
      <c r="G16" s="146">
        <v>1</v>
      </c>
      <c r="H16" s="146"/>
      <c r="I16" s="146"/>
      <c r="J16" s="146">
        <f t="shared" ref="J16" si="2">SUM(F16:I16)*14</f>
        <v>42</v>
      </c>
      <c r="K16" s="146">
        <f t="shared" ref="K16" si="3">E16*25-J16</f>
        <v>58</v>
      </c>
      <c r="L16" s="146" t="s">
        <v>23</v>
      </c>
      <c r="M16" s="171"/>
      <c r="P16" s="13"/>
      <c r="Q16" s="13"/>
      <c r="R16" s="13"/>
      <c r="S16" s="13"/>
      <c r="T16" s="13"/>
    </row>
    <row r="17" spans="1:20" ht="15" customHeight="1" thickBot="1" x14ac:dyDescent="0.3">
      <c r="A17" s="56">
        <v>8</v>
      </c>
      <c r="B17" s="88" t="s">
        <v>187</v>
      </c>
      <c r="C17" s="57" t="s">
        <v>94</v>
      </c>
      <c r="D17" s="236"/>
      <c r="E17" s="219"/>
      <c r="F17" s="221"/>
      <c r="G17" s="127"/>
      <c r="H17" s="127"/>
      <c r="I17" s="127"/>
      <c r="J17" s="127"/>
      <c r="K17" s="127"/>
      <c r="L17" s="127"/>
      <c r="M17" s="128"/>
      <c r="P17" s="13"/>
      <c r="Q17" s="13"/>
      <c r="R17" s="13"/>
      <c r="S17" s="13"/>
      <c r="T17" s="13"/>
    </row>
    <row r="18" spans="1:20" x14ac:dyDescent="0.25">
      <c r="A18" s="232" t="s">
        <v>27</v>
      </c>
      <c r="B18" s="233"/>
      <c r="C18" s="233"/>
      <c r="D18" s="15" t="s">
        <v>28</v>
      </c>
      <c r="E18" s="135">
        <f t="shared" ref="E18:K18" si="4">SUM(E9:E17)</f>
        <v>30</v>
      </c>
      <c r="F18" s="49">
        <f t="shared" si="4"/>
        <v>12</v>
      </c>
      <c r="G18" s="49">
        <f t="shared" si="4"/>
        <v>7</v>
      </c>
      <c r="H18" s="49">
        <f t="shared" si="4"/>
        <v>3</v>
      </c>
      <c r="I18" s="49">
        <f t="shared" si="4"/>
        <v>0</v>
      </c>
      <c r="J18" s="136">
        <f t="shared" si="4"/>
        <v>308</v>
      </c>
      <c r="K18" s="136">
        <f t="shared" si="4"/>
        <v>442</v>
      </c>
      <c r="L18" s="49" t="s">
        <v>29</v>
      </c>
      <c r="M18" s="50" t="s">
        <v>24</v>
      </c>
      <c r="P18" s="13"/>
      <c r="Q18" s="13"/>
      <c r="R18" s="13"/>
      <c r="S18" s="13"/>
      <c r="T18" s="13"/>
    </row>
    <row r="19" spans="1:20" ht="15.75" thickBot="1" x14ac:dyDescent="0.3">
      <c r="A19" s="156"/>
      <c r="B19" s="157"/>
      <c r="C19" s="157"/>
      <c r="D19" s="16" t="s">
        <v>30</v>
      </c>
      <c r="E19" s="129"/>
      <c r="F19" s="17">
        <f>COUNT(F9:F17)</f>
        <v>6</v>
      </c>
      <c r="G19" s="17">
        <f>COUNT(G9:G17)</f>
        <v>6</v>
      </c>
      <c r="H19" s="17">
        <f>COUNT(H9:H17)</f>
        <v>1</v>
      </c>
      <c r="I19" s="17">
        <f>COUNT(I9:I17)</f>
        <v>0</v>
      </c>
      <c r="J19" s="130"/>
      <c r="K19" s="130"/>
      <c r="L19" s="18">
        <f>COUNTIF(L1:L18,"=E")</f>
        <v>6</v>
      </c>
      <c r="M19" s="19">
        <f>COUNTIF(L1:L18,"=V")</f>
        <v>1</v>
      </c>
      <c r="P19" s="13"/>
      <c r="Q19" s="13"/>
      <c r="R19" s="13"/>
      <c r="S19" s="13"/>
      <c r="T19" s="13"/>
    </row>
    <row r="20" spans="1:20" ht="15" customHeight="1" thickBot="1" x14ac:dyDescent="0.3">
      <c r="A20" s="132" t="s">
        <v>31</v>
      </c>
      <c r="B20" s="133"/>
      <c r="C20" s="133"/>
      <c r="D20" s="204"/>
      <c r="E20" s="204"/>
      <c r="F20" s="204"/>
      <c r="G20" s="204"/>
      <c r="H20" s="204"/>
      <c r="I20" s="204"/>
      <c r="J20" s="204"/>
      <c r="K20" s="204"/>
      <c r="L20" s="204"/>
      <c r="M20" s="205"/>
      <c r="P20" s="13"/>
      <c r="Q20" s="12"/>
      <c r="R20" s="13"/>
      <c r="S20" s="13"/>
      <c r="T20" s="13"/>
    </row>
    <row r="21" spans="1:20" ht="15" customHeight="1" x14ac:dyDescent="0.25">
      <c r="A21" s="45">
        <v>9</v>
      </c>
      <c r="B21" s="96" t="s">
        <v>188</v>
      </c>
      <c r="C21" s="58" t="s">
        <v>97</v>
      </c>
      <c r="D21" s="84" t="s">
        <v>15</v>
      </c>
      <c r="E21" s="24">
        <v>3</v>
      </c>
      <c r="F21" s="99">
        <v>2</v>
      </c>
      <c r="G21" s="96">
        <v>1</v>
      </c>
      <c r="H21" s="96"/>
      <c r="I21" s="96"/>
      <c r="J21" s="96">
        <f t="shared" ref="J21" si="5">SUM(F21:I21)*14</f>
        <v>42</v>
      </c>
      <c r="K21" s="96">
        <f t="shared" ref="K21" si="6">E21*25-J21</f>
        <v>33</v>
      </c>
      <c r="L21" s="146" t="s">
        <v>24</v>
      </c>
      <c r="M21" s="171"/>
      <c r="P21" s="13"/>
      <c r="Q21" s="12"/>
      <c r="R21" s="13"/>
      <c r="S21" s="13"/>
      <c r="T21" s="13"/>
    </row>
    <row r="22" spans="1:20" ht="15" customHeight="1" x14ac:dyDescent="0.25">
      <c r="A22" s="72">
        <v>10</v>
      </c>
      <c r="B22" s="95" t="s">
        <v>189</v>
      </c>
      <c r="C22" s="114" t="s">
        <v>50</v>
      </c>
      <c r="D22" s="84" t="s">
        <v>15</v>
      </c>
      <c r="E22" s="69">
        <v>2</v>
      </c>
      <c r="F22" s="102">
        <v>1</v>
      </c>
      <c r="G22" s="103">
        <v>1</v>
      </c>
      <c r="H22" s="103"/>
      <c r="I22" s="103"/>
      <c r="J22" s="95">
        <f t="shared" ref="J22:J24" si="7">SUM(F22:I22)*14</f>
        <v>28</v>
      </c>
      <c r="K22" s="95">
        <f t="shared" ref="K22:K24" si="8">E22*25-J22</f>
        <v>22</v>
      </c>
      <c r="L22" s="159" t="s">
        <v>24</v>
      </c>
      <c r="M22" s="160"/>
      <c r="P22" s="13"/>
      <c r="Q22" s="12"/>
      <c r="R22" s="13"/>
      <c r="S22" s="13"/>
      <c r="T22" s="13"/>
    </row>
    <row r="23" spans="1:20" s="87" customFormat="1" ht="31.5" customHeight="1" x14ac:dyDescent="0.25">
      <c r="A23" s="43">
        <v>11</v>
      </c>
      <c r="B23" s="95" t="s">
        <v>190</v>
      </c>
      <c r="C23" s="109" t="s">
        <v>51</v>
      </c>
      <c r="D23" s="83" t="s">
        <v>15</v>
      </c>
      <c r="E23" s="82">
        <v>3</v>
      </c>
      <c r="F23" s="228" t="s">
        <v>111</v>
      </c>
      <c r="G23" s="234"/>
      <c r="H23" s="234"/>
      <c r="I23" s="221"/>
      <c r="J23" s="95">
        <f>SUM(F23:I23)*14</f>
        <v>0</v>
      </c>
      <c r="K23" s="95">
        <f t="shared" si="8"/>
        <v>75</v>
      </c>
      <c r="L23" s="159" t="s">
        <v>24</v>
      </c>
      <c r="M23" s="160"/>
      <c r="N23" s="116"/>
      <c r="O23" s="116"/>
      <c r="P23" s="117"/>
      <c r="Q23" s="118"/>
      <c r="R23" s="119"/>
      <c r="S23" s="119"/>
      <c r="T23" s="119"/>
    </row>
    <row r="24" spans="1:20" ht="15.75" customHeight="1" thickBot="1" x14ac:dyDescent="0.3">
      <c r="A24" s="44">
        <v>12</v>
      </c>
      <c r="B24" s="97" t="s">
        <v>191</v>
      </c>
      <c r="C24" s="59" t="s">
        <v>107</v>
      </c>
      <c r="D24" s="101" t="s">
        <v>15</v>
      </c>
      <c r="E24" s="107">
        <v>3</v>
      </c>
      <c r="F24" s="100"/>
      <c r="G24" s="97"/>
      <c r="H24" s="97"/>
      <c r="I24" s="97">
        <v>4</v>
      </c>
      <c r="J24" s="97">
        <f t="shared" si="7"/>
        <v>56</v>
      </c>
      <c r="K24" s="97">
        <f t="shared" si="8"/>
        <v>19</v>
      </c>
      <c r="L24" s="142" t="s">
        <v>24</v>
      </c>
      <c r="M24" s="143"/>
      <c r="N24" s="116"/>
      <c r="O24" s="116"/>
      <c r="P24" s="120"/>
      <c r="Q24" s="118"/>
      <c r="R24" s="119"/>
      <c r="S24" s="119"/>
      <c r="T24" s="119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8"/>
      <c r="Q25" s="12"/>
      <c r="R25" s="27"/>
      <c r="S25" s="27"/>
      <c r="T25" s="27"/>
    </row>
    <row r="26" spans="1:20" ht="15.75" customHeight="1" x14ac:dyDescent="0.25">
      <c r="B26" s="161" t="s">
        <v>33</v>
      </c>
      <c r="C26" s="40" t="str">
        <f>Sem_I!C25</f>
        <v>Discipline Obligatorii:</v>
      </c>
      <c r="D26" s="164">
        <f>SUM(F9:I14)</f>
        <v>19</v>
      </c>
      <c r="E26" s="165"/>
      <c r="F26" s="165"/>
      <c r="G26" s="165"/>
      <c r="H26" s="165"/>
      <c r="I26" s="165"/>
      <c r="J26" s="165"/>
      <c r="K26" s="165"/>
      <c r="L26" s="165"/>
      <c r="M26" s="166"/>
      <c r="P26" s="28"/>
      <c r="Q26" s="12"/>
      <c r="R26" s="27"/>
      <c r="S26" s="27"/>
      <c r="T26" s="27"/>
    </row>
    <row r="27" spans="1:20" ht="15.75" customHeight="1" x14ac:dyDescent="0.25">
      <c r="B27" s="162"/>
      <c r="C27" s="41" t="str">
        <f>Sem_I!C26</f>
        <v>Discipline Opționale:</v>
      </c>
      <c r="D27" s="167">
        <f>SUM(F16:I17)</f>
        <v>3</v>
      </c>
      <c r="E27" s="168"/>
      <c r="F27" s="168"/>
      <c r="G27" s="168"/>
      <c r="H27" s="168"/>
      <c r="I27" s="168"/>
      <c r="J27" s="168"/>
      <c r="K27" s="168"/>
      <c r="L27" s="168"/>
      <c r="M27" s="169"/>
      <c r="P27" s="28"/>
      <c r="Q27" s="12"/>
      <c r="R27" s="27"/>
      <c r="S27" s="27"/>
      <c r="T27" s="27"/>
    </row>
    <row r="28" spans="1:20" s="32" customFormat="1" ht="15.75" customHeight="1" thickBot="1" x14ac:dyDescent="0.3">
      <c r="A28" s="6"/>
      <c r="B28" s="163"/>
      <c r="C28" s="42" t="str">
        <f>Sem_I!C27</f>
        <v>Discipline Facultative:</v>
      </c>
      <c r="D28" s="129">
        <f>SUM(F21:I24)+3</f>
        <v>12</v>
      </c>
      <c r="E28" s="130"/>
      <c r="F28" s="130"/>
      <c r="G28" s="130"/>
      <c r="H28" s="130"/>
      <c r="I28" s="130"/>
      <c r="J28" s="130"/>
      <c r="K28" s="130"/>
      <c r="L28" s="130"/>
      <c r="M28" s="131"/>
      <c r="P28" s="36"/>
      <c r="Q28" s="37"/>
      <c r="R28" s="38"/>
      <c r="S28" s="38"/>
      <c r="T28" s="38"/>
    </row>
    <row r="29" spans="1:20" ht="18" customHeight="1" x14ac:dyDescent="0.25">
      <c r="A29" s="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P29" s="13"/>
      <c r="Q29" s="12"/>
      <c r="R29" s="172"/>
      <c r="S29" s="172"/>
      <c r="T29" s="172"/>
    </row>
    <row r="30" spans="1:20" ht="15" customHeight="1" x14ac:dyDescent="0.25">
      <c r="B30" s="4" t="s">
        <v>37</v>
      </c>
      <c r="C30" s="9"/>
      <c r="D30" s="1"/>
      <c r="E30" s="144" t="s">
        <v>38</v>
      </c>
      <c r="F30" s="144"/>
      <c r="G30" s="4"/>
      <c r="H30" s="1"/>
      <c r="I30" s="1"/>
      <c r="J30" s="145" t="s">
        <v>39</v>
      </c>
      <c r="K30" s="145"/>
      <c r="L30" s="145"/>
      <c r="M30" s="145"/>
      <c r="P30" s="13"/>
      <c r="Q30" s="12"/>
      <c r="R30" s="13"/>
      <c r="S30" s="13"/>
      <c r="T30" s="13"/>
    </row>
    <row r="31" spans="1:20" ht="15" customHeight="1" x14ac:dyDescent="0.25">
      <c r="B31" s="158" t="str">
        <f>Sem_I!B30</f>
        <v>Mihnea-Cosmin COSTOIU</v>
      </c>
      <c r="C31" s="158"/>
      <c r="D31" s="170" t="str">
        <f>Sem_I!D30</f>
        <v>Marius Claudiu LANGA</v>
      </c>
      <c r="E31" s="170"/>
      <c r="F31" s="170"/>
      <c r="G31" s="170"/>
      <c r="H31" s="170"/>
      <c r="I31" s="170"/>
      <c r="J31" s="126" t="str">
        <f>Sem_I!J30</f>
        <v>Manuela Mihaela CIUCUREL</v>
      </c>
      <c r="K31" s="126"/>
      <c r="L31" s="126"/>
      <c r="M31" s="126"/>
      <c r="P31" s="11"/>
      <c r="Q31" s="12"/>
      <c r="R31" s="13"/>
      <c r="S31" s="13"/>
      <c r="T31" s="13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5" customHeight="1" x14ac:dyDescent="0.25">
      <c r="B39" s="1"/>
      <c r="C39" s="1"/>
      <c r="H39" s="4"/>
      <c r="I39" s="4"/>
      <c r="J39" s="1"/>
      <c r="K39" s="1"/>
      <c r="L39" s="1"/>
    </row>
    <row r="40" spans="2:12" x14ac:dyDescent="0.25">
      <c r="B40" s="1"/>
      <c r="C40" s="1"/>
      <c r="H40" s="4"/>
      <c r="I40" s="4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ht="15" customHeight="1" x14ac:dyDescent="0.25">
      <c r="A49" s="153" t="s">
        <v>81</v>
      </c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1:13" x14ac:dyDescent="0.25">
      <c r="A50" s="154" t="s">
        <v>41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</row>
    <row r="51" spans="1:13" x14ac:dyDescent="0.25">
      <c r="B51" s="1"/>
      <c r="C51" s="1"/>
      <c r="D51" s="144"/>
      <c r="E51" s="144"/>
      <c r="F51" s="144"/>
      <c r="G51" s="144"/>
      <c r="H51" s="1"/>
      <c r="I51" s="1"/>
      <c r="J51" s="1"/>
      <c r="K51" s="1"/>
      <c r="L51" s="1"/>
    </row>
    <row r="52" spans="1:13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 x14ac:dyDescent="0.25">
      <c r="B56" s="1"/>
      <c r="C56" s="1"/>
      <c r="D56" s="4"/>
      <c r="E56" s="4"/>
      <c r="F56" s="4"/>
      <c r="G56" s="4"/>
      <c r="H56" s="1"/>
      <c r="I56" s="1"/>
      <c r="J56" s="1"/>
      <c r="K56" s="1"/>
      <c r="L56" s="1"/>
    </row>
    <row r="57" spans="1:13" x14ac:dyDescent="0.25">
      <c r="B57" s="1"/>
      <c r="C57" s="1"/>
      <c r="D57" s="4"/>
      <c r="E57" s="4"/>
      <c r="F57" s="4"/>
      <c r="G57" s="4"/>
      <c r="H57" s="1"/>
      <c r="I57" s="1"/>
      <c r="J57" s="1"/>
      <c r="K57" s="1"/>
      <c r="L57" s="1"/>
    </row>
    <row r="58" spans="1:13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25">
      <c r="B59" s="1"/>
      <c r="C59" s="1"/>
      <c r="D59" s="1"/>
      <c r="E59" s="144"/>
      <c r="F59" s="144"/>
      <c r="G59" s="144"/>
      <c r="H59" s="1"/>
      <c r="I59" s="1"/>
      <c r="J59" s="1"/>
      <c r="K59" s="1"/>
      <c r="L59" s="1"/>
    </row>
    <row r="60" spans="1:13" x14ac:dyDescent="0.25">
      <c r="B60" s="1"/>
      <c r="C60" s="1"/>
      <c r="D60" s="1"/>
      <c r="E60" s="144"/>
      <c r="F60" s="144"/>
      <c r="G60" s="144"/>
      <c r="H60" s="1"/>
      <c r="I60" s="1"/>
      <c r="J60" s="1"/>
      <c r="K60" s="1"/>
      <c r="L60" s="1"/>
    </row>
    <row r="61" spans="1:13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</sheetData>
  <protectedRanges>
    <protectedRange sqref="K1:L2 E9:XFD14 E21:XFD21 A17:XFD17 A21:B23 N22:XFD22 A9:A14 C9:C14 A16 C16:XFD16 C21" name="Editabil"/>
    <protectedRange sqref="D9:D14" name="Editabil_1"/>
    <protectedRange sqref="B9:B14 B16" name="Editabil_2_1"/>
    <protectedRange sqref="B24" name="Editabil_2_1_1"/>
    <protectedRange sqref="A24" name="Editabil_1_1_1"/>
  </protectedRanges>
  <mergeCells count="59">
    <mergeCell ref="A50:M50"/>
    <mergeCell ref="E59:G59"/>
    <mergeCell ref="E60:G60"/>
    <mergeCell ref="D51:G51"/>
    <mergeCell ref="R29:T29"/>
    <mergeCell ref="B31:C31"/>
    <mergeCell ref="D31:I31"/>
    <mergeCell ref="J31:M31"/>
    <mergeCell ref="A49:M49"/>
    <mergeCell ref="B26:B28"/>
    <mergeCell ref="D26:M26"/>
    <mergeCell ref="D27:M27"/>
    <mergeCell ref="D28:M28"/>
    <mergeCell ref="E30:F30"/>
    <mergeCell ref="J30:M30"/>
    <mergeCell ref="E18:E19"/>
    <mergeCell ref="J18:J19"/>
    <mergeCell ref="K18:K19"/>
    <mergeCell ref="L22:M22"/>
    <mergeCell ref="A15:M15"/>
    <mergeCell ref="E16:E17"/>
    <mergeCell ref="D16:D17"/>
    <mergeCell ref="F16:F17"/>
    <mergeCell ref="G16:G17"/>
    <mergeCell ref="H16:H17"/>
    <mergeCell ref="I16:I17"/>
    <mergeCell ref="J16:J17"/>
    <mergeCell ref="K16:K17"/>
    <mergeCell ref="L16:M17"/>
    <mergeCell ref="K1:L1"/>
    <mergeCell ref="D6:D7"/>
    <mergeCell ref="E6:E7"/>
    <mergeCell ref="D1:H1"/>
    <mergeCell ref="D2:H2"/>
    <mergeCell ref="F6:I6"/>
    <mergeCell ref="J6:K6"/>
    <mergeCell ref="L6:M7"/>
    <mergeCell ref="B2:C2"/>
    <mergeCell ref="K2:L2"/>
    <mergeCell ref="C3:G3"/>
    <mergeCell ref="K3:L3"/>
    <mergeCell ref="C4:G4"/>
    <mergeCell ref="K4:L4"/>
    <mergeCell ref="L24:M24"/>
    <mergeCell ref="F23:I23"/>
    <mergeCell ref="L14:M14"/>
    <mergeCell ref="A8:M8"/>
    <mergeCell ref="A6:A7"/>
    <mergeCell ref="B6:B7"/>
    <mergeCell ref="C6:C7"/>
    <mergeCell ref="L10:M10"/>
    <mergeCell ref="L9:M9"/>
    <mergeCell ref="L11:M11"/>
    <mergeCell ref="L12:M12"/>
    <mergeCell ref="L13:M13"/>
    <mergeCell ref="L23:M23"/>
    <mergeCell ref="L21:M21"/>
    <mergeCell ref="A20:M20"/>
    <mergeCell ref="A18:C19"/>
  </mergeCells>
  <conditionalFormatting sqref="D1:D8 D15:D16 D18:D21 D25:D47">
    <cfRule type="cellIs" dxfId="163" priority="91" operator="equal">
      <formula>"DI"</formula>
    </cfRule>
    <cfRule type="cellIs" dxfId="162" priority="92" operator="equal">
      <formula>"DM"</formula>
    </cfRule>
    <cfRule type="cellIs" dxfId="161" priority="93" operator="equal">
      <formula>"DJ"</formula>
    </cfRule>
    <cfRule type="cellIs" dxfId="160" priority="94" operator="equal">
      <formula>"D"</formula>
    </cfRule>
    <cfRule type="cellIs" dxfId="159" priority="95" operator="equal">
      <formula>"SI"</formula>
    </cfRule>
    <cfRule type="cellIs" dxfId="158" priority="96" operator="equal">
      <formula>"SM"</formula>
    </cfRule>
    <cfRule type="cellIs" dxfId="157" priority="97" operator="equal">
      <formula>"SJ"</formula>
    </cfRule>
    <cfRule type="cellIs" dxfId="156" priority="98" operator="equal">
      <formula>"S"</formula>
    </cfRule>
    <cfRule type="cellIs" dxfId="155" priority="100" operator="equal">
      <formula>"C"</formula>
    </cfRule>
    <cfRule type="cellIs" dxfId="154" priority="101" operator="equal">
      <formula>"F"</formula>
    </cfRule>
  </conditionalFormatting>
  <conditionalFormatting sqref="D9">
    <cfRule type="cellIs" dxfId="153" priority="81" stopIfTrue="1" operator="equal">
      <formula>"DI"</formula>
    </cfRule>
    <cfRule type="cellIs" dxfId="152" priority="82" stopIfTrue="1" operator="equal">
      <formula>"DJ"</formula>
    </cfRule>
    <cfRule type="cellIs" dxfId="151" priority="83" stopIfTrue="1" operator="equal">
      <formula>"DM"</formula>
    </cfRule>
    <cfRule type="cellIs" dxfId="150" priority="84" stopIfTrue="1" operator="equal">
      <formula>"D"</formula>
    </cfRule>
    <cfRule type="cellIs" dxfId="149" priority="85" operator="equal">
      <formula>"SI"</formula>
    </cfRule>
    <cfRule type="cellIs" dxfId="148" priority="86" operator="equal">
      <formula>"SJ"</formula>
    </cfRule>
    <cfRule type="cellIs" dxfId="147" priority="87" operator="equal">
      <formula>"SM"</formula>
    </cfRule>
    <cfRule type="cellIs" dxfId="146" priority="88" operator="equal">
      <formula>"S"</formula>
    </cfRule>
    <cfRule type="cellIs" dxfId="145" priority="89" operator="equal">
      <formula>"C"</formula>
    </cfRule>
    <cfRule type="cellIs" dxfId="144" priority="90" operator="equal">
      <formula>"F"</formula>
    </cfRule>
  </conditionalFormatting>
  <conditionalFormatting sqref="D10">
    <cfRule type="cellIs" dxfId="143" priority="71" stopIfTrue="1" operator="equal">
      <formula>"DI"</formula>
    </cfRule>
    <cfRule type="cellIs" dxfId="142" priority="72" stopIfTrue="1" operator="equal">
      <formula>"DJ"</formula>
    </cfRule>
    <cfRule type="cellIs" dxfId="141" priority="73" stopIfTrue="1" operator="equal">
      <formula>"DM"</formula>
    </cfRule>
    <cfRule type="cellIs" dxfId="140" priority="74" stopIfTrue="1" operator="equal">
      <formula>"D"</formula>
    </cfRule>
    <cfRule type="cellIs" dxfId="139" priority="75" operator="equal">
      <formula>"SI"</formula>
    </cfRule>
    <cfRule type="cellIs" dxfId="138" priority="76" operator="equal">
      <formula>"SJ"</formula>
    </cfRule>
    <cfRule type="cellIs" dxfId="137" priority="77" operator="equal">
      <formula>"SM"</formula>
    </cfRule>
    <cfRule type="cellIs" dxfId="136" priority="78" operator="equal">
      <formula>"S"</formula>
    </cfRule>
    <cfRule type="cellIs" dxfId="135" priority="79" operator="equal">
      <formula>"C"</formula>
    </cfRule>
    <cfRule type="cellIs" dxfId="134" priority="80" operator="equal">
      <formula>"F"</formula>
    </cfRule>
  </conditionalFormatting>
  <conditionalFormatting sqref="D11">
    <cfRule type="cellIs" dxfId="133" priority="61" stopIfTrue="1" operator="equal">
      <formula>"DI"</formula>
    </cfRule>
    <cfRule type="cellIs" dxfId="132" priority="62" stopIfTrue="1" operator="equal">
      <formula>"DJ"</formula>
    </cfRule>
    <cfRule type="cellIs" dxfId="131" priority="63" stopIfTrue="1" operator="equal">
      <formula>"DM"</formula>
    </cfRule>
    <cfRule type="cellIs" dxfId="130" priority="64" stopIfTrue="1" operator="equal">
      <formula>"D"</formula>
    </cfRule>
    <cfRule type="cellIs" dxfId="129" priority="65" operator="equal">
      <formula>"SI"</formula>
    </cfRule>
    <cfRule type="cellIs" dxfId="128" priority="66" operator="equal">
      <formula>"SJ"</formula>
    </cfRule>
    <cfRule type="cellIs" dxfId="127" priority="67" operator="equal">
      <formula>"SM"</formula>
    </cfRule>
    <cfRule type="cellIs" dxfId="126" priority="68" operator="equal">
      <formula>"S"</formula>
    </cfRule>
    <cfRule type="cellIs" dxfId="125" priority="69" operator="equal">
      <formula>"C"</formula>
    </cfRule>
    <cfRule type="cellIs" dxfId="124" priority="70" operator="equal">
      <formula>"F"</formula>
    </cfRule>
  </conditionalFormatting>
  <conditionalFormatting sqref="D12">
    <cfRule type="cellIs" dxfId="123" priority="51" stopIfTrue="1" operator="equal">
      <formula>"DI"</formula>
    </cfRule>
    <cfRule type="cellIs" dxfId="122" priority="52" stopIfTrue="1" operator="equal">
      <formula>"DJ"</formula>
    </cfRule>
    <cfRule type="cellIs" dxfId="121" priority="53" stopIfTrue="1" operator="equal">
      <formula>"DM"</formula>
    </cfRule>
    <cfRule type="cellIs" dxfId="120" priority="54" stopIfTrue="1" operator="equal">
      <formula>"D"</formula>
    </cfRule>
    <cfRule type="cellIs" dxfId="119" priority="55" operator="equal">
      <formula>"SI"</formula>
    </cfRule>
    <cfRule type="cellIs" dxfId="118" priority="56" operator="equal">
      <formula>"SJ"</formula>
    </cfRule>
    <cfRule type="cellIs" dxfId="117" priority="57" operator="equal">
      <formula>"SM"</formula>
    </cfRule>
    <cfRule type="cellIs" dxfId="116" priority="58" operator="equal">
      <formula>"S"</formula>
    </cfRule>
    <cfRule type="cellIs" dxfId="115" priority="59" operator="equal">
      <formula>"C"</formula>
    </cfRule>
    <cfRule type="cellIs" dxfId="114" priority="60" operator="equal">
      <formula>"F"</formula>
    </cfRule>
  </conditionalFormatting>
  <conditionalFormatting sqref="D13">
    <cfRule type="cellIs" dxfId="113" priority="41" stopIfTrue="1" operator="equal">
      <formula>"DI"</formula>
    </cfRule>
    <cfRule type="cellIs" dxfId="112" priority="42" stopIfTrue="1" operator="equal">
      <formula>"DJ"</formula>
    </cfRule>
    <cfRule type="cellIs" dxfId="111" priority="43" stopIfTrue="1" operator="equal">
      <formula>"DM"</formula>
    </cfRule>
    <cfRule type="cellIs" dxfId="110" priority="44" stopIfTrue="1" operator="equal">
      <formula>"D"</formula>
    </cfRule>
    <cfRule type="cellIs" dxfId="109" priority="45" operator="equal">
      <formula>"SI"</formula>
    </cfRule>
    <cfRule type="cellIs" dxfId="108" priority="46" operator="equal">
      <formula>"SJ"</formula>
    </cfRule>
    <cfRule type="cellIs" dxfId="107" priority="47" operator="equal">
      <formula>"SM"</formula>
    </cfRule>
    <cfRule type="cellIs" dxfId="106" priority="48" operator="equal">
      <formula>"S"</formula>
    </cfRule>
    <cfRule type="cellIs" dxfId="105" priority="49" operator="equal">
      <formula>"C"</formula>
    </cfRule>
    <cfRule type="cellIs" dxfId="104" priority="50" operator="equal">
      <formula>"F"</formula>
    </cfRule>
  </conditionalFormatting>
  <conditionalFormatting sqref="D14">
    <cfRule type="cellIs" dxfId="103" priority="31" stopIfTrue="1" operator="equal">
      <formula>"DI"</formula>
    </cfRule>
    <cfRule type="cellIs" dxfId="102" priority="32" stopIfTrue="1" operator="equal">
      <formula>"DJ"</formula>
    </cfRule>
    <cfRule type="cellIs" dxfId="101" priority="33" stopIfTrue="1" operator="equal">
      <formula>"DM"</formula>
    </cfRule>
    <cfRule type="cellIs" dxfId="100" priority="34" stopIfTrue="1" operator="equal">
      <formula>"D"</formula>
    </cfRule>
    <cfRule type="cellIs" dxfId="99" priority="35" operator="equal">
      <formula>"SI"</formula>
    </cfRule>
    <cfRule type="cellIs" dxfId="98" priority="36" operator="equal">
      <formula>"SJ"</formula>
    </cfRule>
    <cfRule type="cellIs" dxfId="97" priority="37" operator="equal">
      <formula>"SM"</formula>
    </cfRule>
    <cfRule type="cellIs" dxfId="96" priority="38" operator="equal">
      <formula>"S"</formula>
    </cfRule>
    <cfRule type="cellIs" dxfId="95" priority="39" operator="equal">
      <formula>"C"</formula>
    </cfRule>
    <cfRule type="cellIs" dxfId="94" priority="40" operator="equal">
      <formula>"F"</formula>
    </cfRule>
  </conditionalFormatting>
  <conditionalFormatting sqref="D22">
    <cfRule type="cellIs" dxfId="93" priority="21" operator="equal">
      <formula>"DI"</formula>
    </cfRule>
    <cfRule type="cellIs" dxfId="92" priority="22" operator="equal">
      <formula>"DM"</formula>
    </cfRule>
    <cfRule type="cellIs" dxfId="91" priority="23" operator="equal">
      <formula>"DJ"</formula>
    </cfRule>
    <cfRule type="cellIs" dxfId="90" priority="24" operator="equal">
      <formula>"D"</formula>
    </cfRule>
    <cfRule type="cellIs" dxfId="89" priority="25" operator="equal">
      <formula>"SI"</formula>
    </cfRule>
    <cfRule type="cellIs" dxfId="88" priority="26" operator="equal">
      <formula>"SM"</formula>
    </cfRule>
    <cfRule type="cellIs" dxfId="87" priority="27" operator="equal">
      <formula>"SJ"</formula>
    </cfRule>
    <cfRule type="cellIs" dxfId="86" priority="28" operator="equal">
      <formula>"S"</formula>
    </cfRule>
    <cfRule type="cellIs" dxfId="85" priority="29" operator="equal">
      <formula>"C"</formula>
    </cfRule>
    <cfRule type="cellIs" dxfId="84" priority="30" operator="equal">
      <formula>"F"</formula>
    </cfRule>
  </conditionalFormatting>
  <conditionalFormatting sqref="D23">
    <cfRule type="cellIs" dxfId="83" priority="11" operator="equal">
      <formula>"DI"</formula>
    </cfRule>
    <cfRule type="cellIs" dxfId="82" priority="12" operator="equal">
      <formula>"DM"</formula>
    </cfRule>
    <cfRule type="cellIs" dxfId="81" priority="13" operator="equal">
      <formula>"DJ"</formula>
    </cfRule>
    <cfRule type="cellIs" dxfId="80" priority="14" operator="equal">
      <formula>"D"</formula>
    </cfRule>
    <cfRule type="cellIs" dxfId="79" priority="15" operator="equal">
      <formula>"SI"</formula>
    </cfRule>
    <cfRule type="cellIs" dxfId="78" priority="16" operator="equal">
      <formula>"SM"</formula>
    </cfRule>
    <cfRule type="cellIs" dxfId="77" priority="17" operator="equal">
      <formula>"SJ"</formula>
    </cfRule>
    <cfRule type="cellIs" dxfId="76" priority="18" operator="equal">
      <formula>"S"</formula>
    </cfRule>
    <cfRule type="cellIs" dxfId="75" priority="19" operator="equal">
      <formula>"C"</formula>
    </cfRule>
    <cfRule type="cellIs" dxfId="74" priority="20" operator="equal">
      <formula>"F"</formula>
    </cfRule>
  </conditionalFormatting>
  <conditionalFormatting sqref="D24">
    <cfRule type="cellIs" dxfId="73" priority="1" stopIfTrue="1" operator="equal">
      <formula>"DI"</formula>
    </cfRule>
    <cfRule type="cellIs" dxfId="72" priority="2" stopIfTrue="1" operator="equal">
      <formula>"DJ"</formula>
    </cfRule>
    <cfRule type="cellIs" dxfId="71" priority="3" stopIfTrue="1" operator="equal">
      <formula>"DM"</formula>
    </cfRule>
    <cfRule type="cellIs" dxfId="70" priority="4" stopIfTrue="1" operator="equal">
      <formula>"D"</formula>
    </cfRule>
    <cfRule type="cellIs" dxfId="69" priority="5" operator="equal">
      <formula>"SI"</formula>
    </cfRule>
    <cfRule type="cellIs" dxfId="68" priority="6" operator="equal">
      <formula>"SJ"</formula>
    </cfRule>
    <cfRule type="cellIs" dxfId="67" priority="7" operator="equal">
      <formula>"SM"</formula>
    </cfRule>
    <cfRule type="cellIs" dxfId="66" priority="8" operator="equal">
      <formula>"S"</formula>
    </cfRule>
    <cfRule type="cellIs" dxfId="65" priority="9" operator="equal">
      <formula>"C"</formula>
    </cfRule>
    <cfRule type="cellIs" dxfId="64" priority="10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7" fitToWidth="0" orientation="landscape" r:id="rId1"/>
  <rowBreaks count="1" manualBreakCount="1">
    <brk id="32" max="12" man="1"/>
  </rowBreaks>
  <ignoredErrors>
    <ignoredError sqref="J11:J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topLeftCell="A10" zoomScale="90" zoomScaleNormal="90" zoomScaleSheetLayoutView="70" workbookViewId="0">
      <selection activeCell="B25" sqref="B25"/>
    </sheetView>
  </sheetViews>
  <sheetFormatPr defaultRowHeight="15" x14ac:dyDescent="0.25"/>
  <cols>
    <col min="1" max="1" width="4.7109375" style="26" customWidth="1"/>
    <col min="2" max="2" width="19.42578125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6" customWidth="1"/>
    <col min="12" max="13" width="4.7109375" style="6" customWidth="1"/>
  </cols>
  <sheetData>
    <row r="1" spans="1:20" ht="57" customHeight="1" x14ac:dyDescent="0.3">
      <c r="B1" s="3"/>
      <c r="C1" s="4"/>
      <c r="D1" s="180" t="s">
        <v>0</v>
      </c>
      <c r="E1" s="180"/>
      <c r="F1" s="180"/>
      <c r="G1" s="180"/>
      <c r="H1" s="180"/>
      <c r="I1" s="2"/>
      <c r="J1" s="5"/>
      <c r="K1" s="179"/>
      <c r="L1" s="179"/>
      <c r="P1" s="80"/>
      <c r="Q1" s="80"/>
      <c r="R1" s="80"/>
      <c r="S1" s="80"/>
      <c r="T1" s="80"/>
    </row>
    <row r="2" spans="1:20" ht="15" customHeight="1" x14ac:dyDescent="0.25">
      <c r="B2" s="158"/>
      <c r="C2" s="158"/>
      <c r="D2" s="144" t="str">
        <f>Sem_I!D2</f>
        <v>2024 - 2027</v>
      </c>
      <c r="E2" s="144"/>
      <c r="F2" s="144"/>
      <c r="G2" s="144"/>
      <c r="H2" s="144"/>
      <c r="J2" s="8" t="str">
        <f>Sem_I!J2</f>
        <v>Anul universitar:</v>
      </c>
      <c r="K2" s="158" t="str">
        <f>Sem_V!K2</f>
        <v>2026 - 2027</v>
      </c>
      <c r="L2" s="158"/>
      <c r="P2" s="13"/>
      <c r="Q2" s="13"/>
      <c r="R2" s="13"/>
      <c r="S2" s="13"/>
      <c r="T2" s="13"/>
    </row>
    <row r="3" spans="1:20" x14ac:dyDescent="0.25">
      <c r="B3" s="7" t="s">
        <v>2</v>
      </c>
      <c r="C3" s="158" t="str">
        <f>Sem_I!C3</f>
        <v>Asistență socială</v>
      </c>
      <c r="D3" s="158"/>
      <c r="E3" s="158"/>
      <c r="F3" s="158"/>
      <c r="G3" s="158"/>
      <c r="J3" s="8" t="str">
        <f>Sem_I!J3</f>
        <v>Anul de studii:</v>
      </c>
      <c r="K3" s="158" t="str">
        <f>Sem_V!K3</f>
        <v>III</v>
      </c>
      <c r="L3" s="158"/>
      <c r="P3" s="13"/>
      <c r="Q3" s="13"/>
      <c r="R3" s="13"/>
      <c r="S3" s="13"/>
      <c r="T3" s="13"/>
    </row>
    <row r="4" spans="1:20" x14ac:dyDescent="0.25">
      <c r="B4" s="7" t="s">
        <v>5</v>
      </c>
      <c r="C4" s="158" t="str">
        <f>Sem_I!C4</f>
        <v>Asistență socială</v>
      </c>
      <c r="D4" s="158"/>
      <c r="E4" s="158"/>
      <c r="F4" s="158"/>
      <c r="G4" s="158"/>
      <c r="J4" s="8" t="str">
        <f>Sem_I!J4</f>
        <v>Semestrul:</v>
      </c>
      <c r="K4" s="158" t="s">
        <v>42</v>
      </c>
      <c r="L4" s="158"/>
      <c r="P4" s="13"/>
      <c r="Q4" s="13"/>
      <c r="R4" s="13"/>
      <c r="S4" s="13"/>
      <c r="T4" s="13"/>
    </row>
    <row r="5" spans="1:20" ht="12" customHeight="1" thickBot="1" x14ac:dyDescent="0.3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25">
      <c r="A6" s="238" t="s">
        <v>46</v>
      </c>
      <c r="B6" s="175" t="s">
        <v>8</v>
      </c>
      <c r="C6" s="175" t="s">
        <v>9</v>
      </c>
      <c r="D6" s="175" t="s">
        <v>10</v>
      </c>
      <c r="E6" s="184" t="s">
        <v>11</v>
      </c>
      <c r="F6" s="175" t="s">
        <v>12</v>
      </c>
      <c r="G6" s="175"/>
      <c r="H6" s="175"/>
      <c r="I6" s="175"/>
      <c r="J6" s="175" t="s">
        <v>13</v>
      </c>
      <c r="K6" s="175"/>
      <c r="L6" s="175" t="s">
        <v>14</v>
      </c>
      <c r="M6" s="176"/>
      <c r="P6" s="13"/>
      <c r="Q6" s="13"/>
      <c r="R6" s="13"/>
      <c r="S6" s="13"/>
      <c r="T6" s="13"/>
    </row>
    <row r="7" spans="1:20" ht="15.75" thickBot="1" x14ac:dyDescent="0.3">
      <c r="A7" s="239"/>
      <c r="B7" s="177"/>
      <c r="C7" s="177"/>
      <c r="D7" s="177"/>
      <c r="E7" s="185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77"/>
      <c r="M7" s="178"/>
      <c r="P7" s="13"/>
      <c r="Q7" s="13"/>
      <c r="R7" s="13"/>
      <c r="S7" s="13"/>
      <c r="T7" s="13"/>
    </row>
    <row r="8" spans="1:20" ht="15.75" thickBot="1" x14ac:dyDescent="0.3">
      <c r="A8" s="240" t="s">
        <v>21</v>
      </c>
      <c r="B8" s="241"/>
      <c r="C8" s="241"/>
      <c r="D8" s="242"/>
      <c r="E8" s="241"/>
      <c r="F8" s="241"/>
      <c r="G8" s="241"/>
      <c r="H8" s="241"/>
      <c r="I8" s="241"/>
      <c r="J8" s="241"/>
      <c r="K8" s="241"/>
      <c r="L8" s="241"/>
      <c r="M8" s="243"/>
      <c r="P8" s="13"/>
      <c r="Q8" s="13"/>
      <c r="R8" s="13"/>
      <c r="S8" s="13"/>
      <c r="T8" s="13"/>
    </row>
    <row r="9" spans="1:20" ht="15" customHeight="1" x14ac:dyDescent="0.25">
      <c r="A9" s="46">
        <v>1</v>
      </c>
      <c r="B9" s="88" t="s">
        <v>192</v>
      </c>
      <c r="C9" s="52" t="s">
        <v>76</v>
      </c>
      <c r="D9" s="85" t="s">
        <v>16</v>
      </c>
      <c r="E9" s="108">
        <v>4</v>
      </c>
      <c r="F9" s="25">
        <v>2</v>
      </c>
      <c r="G9" s="20">
        <v>1</v>
      </c>
      <c r="H9" s="20"/>
      <c r="I9" s="20"/>
      <c r="J9" s="20">
        <f>SUM(F9:I9)*14</f>
        <v>42</v>
      </c>
      <c r="K9" s="20">
        <f>E9*25-J9</f>
        <v>58</v>
      </c>
      <c r="L9" s="146" t="s">
        <v>23</v>
      </c>
      <c r="M9" s="171"/>
      <c r="P9" s="13"/>
      <c r="Q9" s="13"/>
      <c r="R9" s="13"/>
      <c r="S9" s="13"/>
      <c r="T9" s="13"/>
    </row>
    <row r="10" spans="1:20" ht="15" customHeight="1" x14ac:dyDescent="0.25">
      <c r="A10" s="47">
        <v>2</v>
      </c>
      <c r="B10" s="88" t="s">
        <v>193</v>
      </c>
      <c r="C10" s="53" t="s">
        <v>77</v>
      </c>
      <c r="D10" s="86" t="s">
        <v>16</v>
      </c>
      <c r="E10" s="98">
        <v>4</v>
      </c>
      <c r="F10" s="23">
        <v>2</v>
      </c>
      <c r="G10" s="21">
        <v>1</v>
      </c>
      <c r="H10" s="21"/>
      <c r="I10" s="21"/>
      <c r="J10" s="21">
        <f>SUM(F10:I10)*14</f>
        <v>42</v>
      </c>
      <c r="K10" s="21">
        <f>E10*25-J10</f>
        <v>58</v>
      </c>
      <c r="L10" s="159" t="s">
        <v>23</v>
      </c>
      <c r="M10" s="160"/>
      <c r="P10" s="13"/>
      <c r="Q10" s="13"/>
      <c r="R10" s="13"/>
      <c r="S10" s="13"/>
      <c r="T10" s="13"/>
    </row>
    <row r="11" spans="1:20" ht="15" customHeight="1" x14ac:dyDescent="0.25">
      <c r="A11" s="47">
        <v>3</v>
      </c>
      <c r="B11" s="88" t="s">
        <v>194</v>
      </c>
      <c r="C11" s="53" t="s">
        <v>65</v>
      </c>
      <c r="D11" s="86" t="s">
        <v>16</v>
      </c>
      <c r="E11" s="98">
        <v>4</v>
      </c>
      <c r="F11" s="23">
        <v>2</v>
      </c>
      <c r="G11" s="21"/>
      <c r="H11" s="21">
        <v>1</v>
      </c>
      <c r="I11" s="21"/>
      <c r="J11" s="21">
        <f>SUM(F11:I11)*14</f>
        <v>42</v>
      </c>
      <c r="K11" s="21">
        <f>E11*25-J11</f>
        <v>58</v>
      </c>
      <c r="L11" s="127" t="s">
        <v>23</v>
      </c>
      <c r="M11" s="128"/>
      <c r="P11" s="13"/>
      <c r="Q11" s="13"/>
      <c r="R11" s="13"/>
      <c r="S11" s="13"/>
      <c r="T11" s="13"/>
    </row>
    <row r="12" spans="1:20" x14ac:dyDescent="0.25">
      <c r="A12" s="47">
        <v>4</v>
      </c>
      <c r="B12" s="88" t="s">
        <v>195</v>
      </c>
      <c r="C12" s="53" t="s">
        <v>66</v>
      </c>
      <c r="D12" s="86" t="s">
        <v>16</v>
      </c>
      <c r="E12" s="98">
        <v>5</v>
      </c>
      <c r="F12" s="23"/>
      <c r="G12" s="21"/>
      <c r="H12" s="21">
        <v>3</v>
      </c>
      <c r="I12" s="21"/>
      <c r="J12" s="21">
        <f t="shared" ref="J12:J14" si="0">SUM(F12:I12)*14</f>
        <v>42</v>
      </c>
      <c r="K12" s="21">
        <f t="shared" ref="K12:K14" si="1">E12*25-J12</f>
        <v>83</v>
      </c>
      <c r="L12" s="159" t="s">
        <v>24</v>
      </c>
      <c r="M12" s="160"/>
      <c r="P12" s="13"/>
      <c r="Q12" s="13"/>
      <c r="R12" s="13"/>
      <c r="S12" s="13"/>
      <c r="T12" s="13"/>
    </row>
    <row r="13" spans="1:20" x14ac:dyDescent="0.25">
      <c r="A13" s="47">
        <v>5</v>
      </c>
      <c r="B13" s="88" t="s">
        <v>196</v>
      </c>
      <c r="C13" s="53" t="s">
        <v>110</v>
      </c>
      <c r="D13" s="86" t="s">
        <v>16</v>
      </c>
      <c r="E13" s="98">
        <v>5</v>
      </c>
      <c r="F13" s="23">
        <v>2</v>
      </c>
      <c r="G13" s="21"/>
      <c r="H13" s="21">
        <v>2</v>
      </c>
      <c r="I13" s="21"/>
      <c r="J13" s="21">
        <f t="shared" si="0"/>
        <v>56</v>
      </c>
      <c r="K13" s="21">
        <f t="shared" si="1"/>
        <v>69</v>
      </c>
      <c r="L13" s="159" t="s">
        <v>23</v>
      </c>
      <c r="M13" s="160"/>
      <c r="P13" s="13"/>
      <c r="Q13" s="13"/>
      <c r="R13" s="13"/>
      <c r="S13" s="13"/>
      <c r="T13" s="13"/>
    </row>
    <row r="14" spans="1:20" ht="29.25" customHeight="1" thickBot="1" x14ac:dyDescent="0.3">
      <c r="A14" s="47">
        <v>6</v>
      </c>
      <c r="B14" s="88" t="s">
        <v>197</v>
      </c>
      <c r="C14" s="53" t="s">
        <v>67</v>
      </c>
      <c r="D14" s="110" t="s">
        <v>16</v>
      </c>
      <c r="E14" s="98">
        <v>4</v>
      </c>
      <c r="F14" s="23">
        <v>2</v>
      </c>
      <c r="G14" s="21">
        <v>1</v>
      </c>
      <c r="H14" s="21"/>
      <c r="I14" s="21"/>
      <c r="J14" s="21">
        <f t="shared" si="0"/>
        <v>42</v>
      </c>
      <c r="K14" s="21">
        <f t="shared" si="1"/>
        <v>58</v>
      </c>
      <c r="L14" s="127" t="s">
        <v>23</v>
      </c>
      <c r="M14" s="128"/>
      <c r="P14" s="13"/>
      <c r="Q14" s="13"/>
      <c r="R14" s="13"/>
      <c r="S14" s="13"/>
      <c r="T14" s="13"/>
    </row>
    <row r="15" spans="1:20" ht="14.45" customHeight="1" thickBot="1" x14ac:dyDescent="0.3">
      <c r="A15" s="216" t="s">
        <v>26</v>
      </c>
      <c r="B15" s="217"/>
      <c r="C15" s="217"/>
      <c r="D15" s="197"/>
      <c r="E15" s="198"/>
      <c r="F15" s="198"/>
      <c r="G15" s="198"/>
      <c r="H15" s="198"/>
      <c r="I15" s="198"/>
      <c r="J15" s="198"/>
      <c r="K15" s="198"/>
      <c r="L15" s="198"/>
      <c r="M15" s="199"/>
      <c r="P15" s="13"/>
      <c r="Q15" s="13"/>
      <c r="R15" s="13"/>
      <c r="S15" s="13"/>
      <c r="T15" s="13"/>
    </row>
    <row r="16" spans="1:20" ht="27" customHeight="1" x14ac:dyDescent="0.25">
      <c r="A16" s="46">
        <v>7</v>
      </c>
      <c r="B16" s="88" t="s">
        <v>198</v>
      </c>
      <c r="C16" s="52" t="s">
        <v>95</v>
      </c>
      <c r="D16" s="218" t="s">
        <v>16</v>
      </c>
      <c r="E16" s="218">
        <v>4</v>
      </c>
      <c r="F16" s="220">
        <v>2</v>
      </c>
      <c r="G16" s="146">
        <v>1</v>
      </c>
      <c r="H16" s="146"/>
      <c r="I16" s="146"/>
      <c r="J16" s="146">
        <f t="shared" ref="J16" si="2">SUM(F16:I16)*14</f>
        <v>42</v>
      </c>
      <c r="K16" s="146">
        <f t="shared" ref="K16" si="3">E16*25-J16</f>
        <v>58</v>
      </c>
      <c r="L16" s="146" t="s">
        <v>23</v>
      </c>
      <c r="M16" s="171"/>
      <c r="N16" s="71"/>
      <c r="P16" s="13"/>
      <c r="Q16" s="13"/>
      <c r="R16" s="13"/>
      <c r="S16" s="13"/>
      <c r="T16" s="13"/>
    </row>
    <row r="17" spans="1:20" ht="15" customHeight="1" thickBot="1" x14ac:dyDescent="0.3">
      <c r="A17" s="79">
        <v>8</v>
      </c>
      <c r="B17" s="88" t="s">
        <v>199</v>
      </c>
      <c r="C17" s="78" t="s">
        <v>71</v>
      </c>
      <c r="D17" s="250"/>
      <c r="E17" s="250"/>
      <c r="F17" s="237"/>
      <c r="G17" s="142"/>
      <c r="H17" s="142"/>
      <c r="I17" s="142"/>
      <c r="J17" s="142"/>
      <c r="K17" s="142"/>
      <c r="L17" s="142"/>
      <c r="M17" s="143"/>
      <c r="P17" s="13"/>
      <c r="Q17" s="13"/>
      <c r="R17" s="13"/>
      <c r="S17" s="13"/>
      <c r="T17" s="13"/>
    </row>
    <row r="18" spans="1:20" ht="15" customHeight="1" x14ac:dyDescent="0.25">
      <c r="A18" s="248" t="s">
        <v>27</v>
      </c>
      <c r="B18" s="165"/>
      <c r="C18" s="166"/>
      <c r="D18" s="14" t="s">
        <v>28</v>
      </c>
      <c r="E18" s="136">
        <f t="shared" ref="E18:K18" si="4">SUM(E9:E17)</f>
        <v>30</v>
      </c>
      <c r="F18" s="49">
        <f t="shared" si="4"/>
        <v>12</v>
      </c>
      <c r="G18" s="49">
        <f t="shared" si="4"/>
        <v>4</v>
      </c>
      <c r="H18" s="49">
        <f t="shared" si="4"/>
        <v>6</v>
      </c>
      <c r="I18" s="49">
        <f t="shared" si="4"/>
        <v>0</v>
      </c>
      <c r="J18" s="136">
        <f t="shared" si="4"/>
        <v>308</v>
      </c>
      <c r="K18" s="136">
        <f t="shared" si="4"/>
        <v>442</v>
      </c>
      <c r="L18" s="67" t="s">
        <v>29</v>
      </c>
      <c r="M18" s="68" t="s">
        <v>24</v>
      </c>
      <c r="P18" s="13"/>
      <c r="Q18" s="13"/>
      <c r="R18" s="13"/>
      <c r="S18" s="13"/>
      <c r="T18" s="13"/>
    </row>
    <row r="19" spans="1:20" ht="15" customHeight="1" thickBot="1" x14ac:dyDescent="0.3">
      <c r="A19" s="249"/>
      <c r="B19" s="130"/>
      <c r="C19" s="131"/>
      <c r="D19" s="48" t="s">
        <v>30</v>
      </c>
      <c r="E19" s="130"/>
      <c r="F19" s="17">
        <f>COUNT(F9:F17)</f>
        <v>6</v>
      </c>
      <c r="G19" s="17">
        <f>COUNT(G9:G17)</f>
        <v>4</v>
      </c>
      <c r="H19" s="17">
        <f>COUNT(H9:H17)</f>
        <v>3</v>
      </c>
      <c r="I19" s="17">
        <f>COUNT(I9:I17)</f>
        <v>0</v>
      </c>
      <c r="J19" s="130"/>
      <c r="K19" s="130"/>
      <c r="L19" s="18">
        <f>COUNTIF(L1:L18,"=E")</f>
        <v>6</v>
      </c>
      <c r="M19" s="19">
        <f>COUNTIF(L1:L18,"=V")</f>
        <v>1</v>
      </c>
      <c r="P19" s="13"/>
      <c r="Q19" s="13"/>
      <c r="R19" s="13"/>
      <c r="S19" s="13"/>
      <c r="T19" s="13"/>
    </row>
    <row r="20" spans="1:20" ht="15" customHeight="1" thickBot="1" x14ac:dyDescent="0.3">
      <c r="A20" s="244" t="s">
        <v>31</v>
      </c>
      <c r="B20" s="245"/>
      <c r="C20" s="245"/>
      <c r="D20" s="245"/>
      <c r="E20" s="246"/>
      <c r="F20" s="246"/>
      <c r="G20" s="246"/>
      <c r="H20" s="246"/>
      <c r="I20" s="246"/>
      <c r="J20" s="246"/>
      <c r="K20" s="246"/>
      <c r="L20" s="246"/>
      <c r="M20" s="247"/>
      <c r="P20" s="13"/>
      <c r="Q20" s="12"/>
      <c r="R20" s="13"/>
      <c r="S20" s="13"/>
      <c r="T20" s="13"/>
    </row>
    <row r="21" spans="1:20" ht="15" customHeight="1" x14ac:dyDescent="0.25">
      <c r="A21" s="46">
        <v>9</v>
      </c>
      <c r="B21" s="88" t="s">
        <v>200</v>
      </c>
      <c r="C21" s="52" t="s">
        <v>109</v>
      </c>
      <c r="D21" s="82" t="s">
        <v>16</v>
      </c>
      <c r="E21" s="65">
        <v>10</v>
      </c>
      <c r="F21" s="61"/>
      <c r="G21" s="20"/>
      <c r="H21" s="20"/>
      <c r="I21" s="20"/>
      <c r="J21" s="20">
        <f t="shared" ref="J21" si="5">SUM(F21:I21)*14</f>
        <v>0</v>
      </c>
      <c r="K21" s="20">
        <f t="shared" ref="K21" si="6">E21*25-J21</f>
        <v>250</v>
      </c>
      <c r="L21" s="146" t="s">
        <v>23</v>
      </c>
      <c r="M21" s="171"/>
      <c r="P21" s="13"/>
      <c r="Q21" s="12"/>
      <c r="R21" s="13"/>
      <c r="S21" s="13"/>
      <c r="T21" s="13"/>
    </row>
    <row r="22" spans="1:20" ht="15" customHeight="1" x14ac:dyDescent="0.25">
      <c r="A22" s="74">
        <v>10</v>
      </c>
      <c r="B22" s="88" t="s">
        <v>201</v>
      </c>
      <c r="C22" s="73" t="s">
        <v>98</v>
      </c>
      <c r="D22" s="69" t="s">
        <v>15</v>
      </c>
      <c r="E22" s="84">
        <v>3</v>
      </c>
      <c r="F22" s="70">
        <v>1</v>
      </c>
      <c r="G22" s="51">
        <v>1</v>
      </c>
      <c r="H22" s="51"/>
      <c r="I22" s="51"/>
      <c r="J22" s="81">
        <f t="shared" ref="J22:J25" si="7">SUM(F22:I22)*14</f>
        <v>28</v>
      </c>
      <c r="K22" s="81">
        <f t="shared" ref="K22:K25" si="8">E22*25-J22</f>
        <v>47</v>
      </c>
      <c r="L22" s="159" t="s">
        <v>23</v>
      </c>
      <c r="M22" s="160"/>
      <c r="P22" s="13"/>
      <c r="Q22" s="12"/>
      <c r="R22" s="13"/>
      <c r="S22" s="13"/>
      <c r="T22" s="13"/>
    </row>
    <row r="23" spans="1:20" ht="28.5" customHeight="1" x14ac:dyDescent="0.25">
      <c r="A23" s="74">
        <v>11</v>
      </c>
      <c r="B23" s="122" t="s">
        <v>202</v>
      </c>
      <c r="C23" s="73" t="s">
        <v>99</v>
      </c>
      <c r="D23" s="69" t="s">
        <v>15</v>
      </c>
      <c r="E23" s="84">
        <v>2</v>
      </c>
      <c r="F23" s="228" t="s">
        <v>112</v>
      </c>
      <c r="G23" s="234"/>
      <c r="H23" s="234"/>
      <c r="I23" s="221"/>
      <c r="J23" s="81">
        <f>SUM(F23:I23)*14</f>
        <v>0</v>
      </c>
      <c r="K23" s="81">
        <f t="shared" si="8"/>
        <v>50</v>
      </c>
      <c r="L23" s="159" t="s">
        <v>24</v>
      </c>
      <c r="M23" s="160"/>
      <c r="P23" s="13"/>
      <c r="Q23" s="12"/>
      <c r="R23" s="13"/>
      <c r="S23" s="13"/>
      <c r="T23" s="13"/>
    </row>
    <row r="24" spans="1:20" ht="18.75" customHeight="1" x14ac:dyDescent="0.25">
      <c r="A24" s="47">
        <v>12</v>
      </c>
      <c r="B24" s="122" t="s">
        <v>203</v>
      </c>
      <c r="C24" s="53" t="s">
        <v>47</v>
      </c>
      <c r="D24" s="82" t="s">
        <v>15</v>
      </c>
      <c r="E24" s="83">
        <v>5</v>
      </c>
      <c r="F24" s="64"/>
      <c r="G24" s="81"/>
      <c r="H24" s="81"/>
      <c r="I24" s="81"/>
      <c r="J24" s="81">
        <f t="shared" si="7"/>
        <v>0</v>
      </c>
      <c r="K24" s="81">
        <f t="shared" si="8"/>
        <v>125</v>
      </c>
      <c r="L24" s="159" t="s">
        <v>23</v>
      </c>
      <c r="M24" s="160"/>
      <c r="P24" s="13"/>
      <c r="Q24" s="12"/>
      <c r="R24" s="27"/>
      <c r="S24" s="27"/>
      <c r="T24" s="27"/>
    </row>
    <row r="25" spans="1:20" ht="18" customHeight="1" thickBot="1" x14ac:dyDescent="0.3">
      <c r="A25" s="44">
        <v>13</v>
      </c>
      <c r="B25" s="123" t="s">
        <v>204</v>
      </c>
      <c r="C25" s="59" t="s">
        <v>108</v>
      </c>
      <c r="D25" s="101" t="s">
        <v>15</v>
      </c>
      <c r="E25" s="107">
        <v>3</v>
      </c>
      <c r="F25" s="106"/>
      <c r="G25" s="97"/>
      <c r="H25" s="97"/>
      <c r="I25" s="97">
        <v>4</v>
      </c>
      <c r="J25" s="97">
        <f t="shared" si="7"/>
        <v>56</v>
      </c>
      <c r="K25" s="97">
        <f t="shared" si="8"/>
        <v>19</v>
      </c>
      <c r="L25" s="142" t="s">
        <v>24</v>
      </c>
      <c r="M25" s="143"/>
      <c r="P25" s="13"/>
      <c r="Q25" s="13"/>
      <c r="R25" s="13"/>
      <c r="S25" s="13"/>
      <c r="T25" s="13"/>
    </row>
    <row r="26" spans="1:20" ht="15" customHeight="1" thickBot="1" x14ac:dyDescent="0.3">
      <c r="B26" s="3"/>
      <c r="C26" s="3"/>
      <c r="D26" s="1"/>
      <c r="E26" s="3"/>
      <c r="F26" s="3"/>
      <c r="G26" s="3"/>
      <c r="H26" s="1"/>
      <c r="I26" s="1"/>
      <c r="J26" s="3"/>
      <c r="K26" s="3"/>
      <c r="L26" s="157"/>
      <c r="M26" s="157"/>
      <c r="P26" s="13"/>
      <c r="Q26" s="13"/>
      <c r="R26" s="13"/>
      <c r="S26" s="13"/>
      <c r="T26" s="13"/>
    </row>
    <row r="27" spans="1:20" ht="15" customHeight="1" x14ac:dyDescent="0.25">
      <c r="B27" s="161" t="s">
        <v>33</v>
      </c>
      <c r="C27" s="40" t="str">
        <f>Sem_I!C25</f>
        <v>Discipline Obligatorii:</v>
      </c>
      <c r="D27" s="164">
        <f>SUM(F9:I14)</f>
        <v>19</v>
      </c>
      <c r="E27" s="165"/>
      <c r="F27" s="165"/>
      <c r="G27" s="165"/>
      <c r="H27" s="165"/>
      <c r="I27" s="165"/>
      <c r="J27" s="165"/>
      <c r="K27" s="165"/>
      <c r="L27" s="165"/>
      <c r="M27" s="166"/>
      <c r="P27" s="13"/>
      <c r="Q27" s="13"/>
      <c r="R27" s="13"/>
      <c r="S27" s="13"/>
      <c r="T27" s="13"/>
    </row>
    <row r="28" spans="1:20" x14ac:dyDescent="0.25">
      <c r="B28" s="162"/>
      <c r="C28" s="41" t="str">
        <f>Sem_I!C26</f>
        <v>Discipline Opționale:</v>
      </c>
      <c r="D28" s="167">
        <f>SUM(F16:I17)</f>
        <v>3</v>
      </c>
      <c r="E28" s="168"/>
      <c r="F28" s="168"/>
      <c r="G28" s="168"/>
      <c r="H28" s="168"/>
      <c r="I28" s="168"/>
      <c r="J28" s="168"/>
      <c r="K28" s="168"/>
      <c r="L28" s="168"/>
      <c r="M28" s="169"/>
      <c r="P28" s="13"/>
      <c r="Q28" s="13"/>
      <c r="R28" s="13"/>
      <c r="S28" s="13"/>
      <c r="T28" s="13"/>
    </row>
    <row r="29" spans="1:20" ht="15.75" thickBot="1" x14ac:dyDescent="0.3">
      <c r="B29" s="163"/>
      <c r="C29" s="42" t="str">
        <f>Sem_I!C27</f>
        <v>Discipline Facultative:</v>
      </c>
      <c r="D29" s="129">
        <f>SUM(F21:I25)+3</f>
        <v>9</v>
      </c>
      <c r="E29" s="130"/>
      <c r="F29" s="130"/>
      <c r="G29" s="130"/>
      <c r="H29" s="130"/>
      <c r="I29" s="130"/>
      <c r="J29" s="130"/>
      <c r="K29" s="130"/>
      <c r="L29" s="130"/>
      <c r="M29" s="131"/>
      <c r="P29" s="13"/>
      <c r="Q29" s="13"/>
      <c r="R29" s="13"/>
      <c r="S29" s="13"/>
      <c r="T29" s="13"/>
    </row>
    <row r="30" spans="1:20" x14ac:dyDescent="0.25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P30" s="13"/>
      <c r="Q30" s="13"/>
      <c r="R30" s="13"/>
      <c r="S30" s="13"/>
      <c r="T30" s="13"/>
    </row>
    <row r="31" spans="1:20" x14ac:dyDescent="0.25">
      <c r="B31" s="4" t="s">
        <v>37</v>
      </c>
      <c r="C31" s="9"/>
      <c r="D31" s="1"/>
      <c r="E31" s="144" t="s">
        <v>38</v>
      </c>
      <c r="F31" s="144"/>
      <c r="G31" s="4"/>
      <c r="H31" s="1"/>
      <c r="I31" s="1"/>
      <c r="J31" s="145" t="s">
        <v>39</v>
      </c>
      <c r="K31" s="145"/>
      <c r="L31" s="145"/>
      <c r="M31" s="145"/>
      <c r="P31" s="13"/>
      <c r="Q31" s="13"/>
      <c r="R31" s="13"/>
      <c r="S31" s="13"/>
      <c r="T31" s="13"/>
    </row>
    <row r="32" spans="1:20" x14ac:dyDescent="0.25">
      <c r="B32" s="158" t="str">
        <f>Sem_I!B30</f>
        <v>Mihnea-Cosmin COSTOIU</v>
      </c>
      <c r="C32" s="158"/>
      <c r="D32" s="170" t="str">
        <f>Sem_I!D30</f>
        <v>Marius Claudiu LANGA</v>
      </c>
      <c r="E32" s="170"/>
      <c r="F32" s="170"/>
      <c r="G32" s="170"/>
      <c r="H32" s="170"/>
      <c r="I32" s="170"/>
      <c r="J32" s="126" t="str">
        <f>Sem_I!J30</f>
        <v>Manuela Mihaela CIUCUREL</v>
      </c>
      <c r="K32" s="126"/>
      <c r="L32" s="126"/>
      <c r="M32" s="126"/>
      <c r="P32" s="13"/>
      <c r="Q32" s="13"/>
      <c r="R32" s="13"/>
      <c r="S32" s="13"/>
      <c r="T32" s="13"/>
    </row>
    <row r="33" spans="1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3"/>
      <c r="Q33" s="13"/>
      <c r="R33" s="13"/>
      <c r="S33" s="13"/>
      <c r="T33" s="13"/>
    </row>
    <row r="34" spans="1:20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20" ht="15" customHeight="1" x14ac:dyDescent="0.25">
      <c r="B35" s="1"/>
      <c r="C35" s="1"/>
      <c r="H35" s="4"/>
      <c r="I35" s="4"/>
      <c r="J35" s="1"/>
      <c r="K35" s="1"/>
      <c r="L35" s="1"/>
    </row>
    <row r="36" spans="1:20" x14ac:dyDescent="0.25">
      <c r="B36" s="1"/>
      <c r="C36" s="1"/>
      <c r="H36" s="4"/>
      <c r="I36" s="4"/>
      <c r="J36" s="1"/>
      <c r="K36" s="1"/>
      <c r="L36" s="1"/>
    </row>
    <row r="37" spans="1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20" x14ac:dyDescent="0.25">
      <c r="B44" s="1"/>
      <c r="C44" s="1"/>
      <c r="H44" s="1"/>
      <c r="I44" s="1"/>
      <c r="J44" s="1"/>
      <c r="K44" s="1"/>
      <c r="L44" s="1"/>
    </row>
    <row r="45" spans="1:20" x14ac:dyDescent="0.25">
      <c r="B45" s="1"/>
      <c r="C45" s="1"/>
      <c r="H45" s="1"/>
      <c r="I45" s="1"/>
      <c r="J45" s="1"/>
      <c r="K45" s="1"/>
      <c r="L45" s="1"/>
    </row>
    <row r="46" spans="1:20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20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20" ht="15" customHeight="1" x14ac:dyDescent="0.25">
      <c r="A48" s="153" t="s">
        <v>81</v>
      </c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</row>
    <row r="49" spans="1:13" x14ac:dyDescent="0.25">
      <c r="A49" s="154" t="s">
        <v>41</v>
      </c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</row>
    <row r="50" spans="1:13" x14ac:dyDescent="0.25">
      <c r="B50" s="1"/>
      <c r="C50" s="1"/>
      <c r="D50" s="144"/>
      <c r="E50" s="144"/>
      <c r="F50" s="144"/>
      <c r="G50" s="144"/>
      <c r="H50" s="1"/>
      <c r="I50" s="1"/>
      <c r="J50" s="1"/>
      <c r="K50" s="1"/>
      <c r="L50" s="1"/>
    </row>
    <row r="51" spans="1:13" ht="14.45" customHeight="1" x14ac:dyDescent="0.25">
      <c r="B51" s="1"/>
      <c r="C51" s="1"/>
      <c r="H51" s="1"/>
      <c r="I51" s="1"/>
      <c r="J51" s="1"/>
      <c r="K51" s="1"/>
      <c r="L51" s="1"/>
    </row>
    <row r="52" spans="1:13" x14ac:dyDescent="0.25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</row>
    <row r="53" spans="1:13" x14ac:dyDescent="0.25">
      <c r="B53" s="1"/>
      <c r="C53" s="1"/>
      <c r="D53" s="4"/>
      <c r="E53" s="4"/>
      <c r="F53" s="4"/>
      <c r="G53" s="4"/>
      <c r="H53" s="1"/>
      <c r="I53" s="1"/>
      <c r="J53" s="1"/>
      <c r="K53" s="1"/>
      <c r="L53" s="1"/>
    </row>
    <row r="54" spans="1:1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 x14ac:dyDescent="0.25">
      <c r="B55" s="1"/>
      <c r="C55" s="1"/>
      <c r="D55" s="1"/>
      <c r="E55" s="4"/>
      <c r="F55" s="4"/>
      <c r="G55" s="4"/>
      <c r="H55" s="1"/>
      <c r="I55" s="1"/>
      <c r="J55" s="1"/>
      <c r="K55" s="1"/>
      <c r="L55" s="1"/>
    </row>
    <row r="56" spans="1:13" x14ac:dyDescent="0.25">
      <c r="B56" s="1"/>
      <c r="C56" s="1"/>
      <c r="D56" s="1"/>
      <c r="E56" s="4"/>
      <c r="F56" s="4"/>
      <c r="G56" s="4"/>
      <c r="H56" s="1"/>
      <c r="I56" s="1"/>
      <c r="J56" s="1"/>
      <c r="K56" s="1"/>
      <c r="L56" s="1"/>
    </row>
    <row r="57" spans="1:13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3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</sheetData>
  <protectedRanges>
    <protectedRange sqref="E9:XFD14 K1:L1 A16:A17 A21:A24 N22:XFD23 A9:A14 C9:C14 C16:XFD17 C21:XFD21" name="Editabil"/>
    <protectedRange sqref="D9:D14" name="Editabil_1"/>
    <protectedRange sqref="B9:B14 B16:B17 B21:B24" name="Editabil_2"/>
    <protectedRange sqref="B25" name="Editabil_2_1_1"/>
    <protectedRange sqref="A25" name="Editabil_1_1_1"/>
  </protectedRanges>
  <mergeCells count="58">
    <mergeCell ref="D50:G50"/>
    <mergeCell ref="E31:F31"/>
    <mergeCell ref="L21:M21"/>
    <mergeCell ref="L22:M22"/>
    <mergeCell ref="L24:M24"/>
    <mergeCell ref="L26:M26"/>
    <mergeCell ref="L23:M23"/>
    <mergeCell ref="A48:M48"/>
    <mergeCell ref="A49:M49"/>
    <mergeCell ref="B27:B29"/>
    <mergeCell ref="D27:M27"/>
    <mergeCell ref="D28:M28"/>
    <mergeCell ref="D29:M29"/>
    <mergeCell ref="B32:C32"/>
    <mergeCell ref="D32:I32"/>
    <mergeCell ref="J32:M32"/>
    <mergeCell ref="A6:A7"/>
    <mergeCell ref="A8:M8"/>
    <mergeCell ref="A15:M15"/>
    <mergeCell ref="A20:M20"/>
    <mergeCell ref="A18:C19"/>
    <mergeCell ref="F6:I6"/>
    <mergeCell ref="J6:K6"/>
    <mergeCell ref="L6:M7"/>
    <mergeCell ref="L9:M9"/>
    <mergeCell ref="E18:E19"/>
    <mergeCell ref="J18:J19"/>
    <mergeCell ref="K18:K19"/>
    <mergeCell ref="E16:E17"/>
    <mergeCell ref="D16:D17"/>
    <mergeCell ref="L10:M10"/>
    <mergeCell ref="L11:M11"/>
    <mergeCell ref="C4:G4"/>
    <mergeCell ref="K4:L4"/>
    <mergeCell ref="B6:B7"/>
    <mergeCell ref="C6:C7"/>
    <mergeCell ref="D6:D7"/>
    <mergeCell ref="E6:E7"/>
    <mergeCell ref="K1:L1"/>
    <mergeCell ref="B2:C2"/>
    <mergeCell ref="K2:L2"/>
    <mergeCell ref="C3:G3"/>
    <mergeCell ref="K3:L3"/>
    <mergeCell ref="D1:H1"/>
    <mergeCell ref="D2:H2"/>
    <mergeCell ref="L12:M12"/>
    <mergeCell ref="L13:M13"/>
    <mergeCell ref="L14:M14"/>
    <mergeCell ref="K16:K17"/>
    <mergeCell ref="L16:M17"/>
    <mergeCell ref="J31:M31"/>
    <mergeCell ref="F16:F17"/>
    <mergeCell ref="G16:G17"/>
    <mergeCell ref="H16:H17"/>
    <mergeCell ref="I16:I17"/>
    <mergeCell ref="J16:J17"/>
    <mergeCell ref="L25:M25"/>
    <mergeCell ref="F23:I23"/>
  </mergeCells>
  <conditionalFormatting sqref="D1:D8 D15 D18:D21 D26:D47">
    <cfRule type="cellIs" dxfId="63" priority="54" operator="equal">
      <formula>"DI"</formula>
    </cfRule>
    <cfRule type="cellIs" dxfId="62" priority="55" operator="equal">
      <formula>"DM"</formula>
    </cfRule>
    <cfRule type="cellIs" dxfId="61" priority="56" operator="equal">
      <formula>"DJ"</formula>
    </cfRule>
    <cfRule type="cellIs" dxfId="60" priority="57" operator="equal">
      <formula>"D"</formula>
    </cfRule>
    <cfRule type="cellIs" dxfId="59" priority="58" operator="equal">
      <formula>"SI"</formula>
    </cfRule>
    <cfRule type="cellIs" dxfId="58" priority="59" operator="equal">
      <formula>"SM"</formula>
    </cfRule>
    <cfRule type="cellIs" dxfId="57" priority="60" operator="equal">
      <formula>"SJ"</formula>
    </cfRule>
    <cfRule type="cellIs" dxfId="56" priority="61" operator="equal">
      <formula>"S"</formula>
    </cfRule>
    <cfRule type="cellIs" dxfId="55" priority="63" operator="equal">
      <formula>"C"</formula>
    </cfRule>
    <cfRule type="cellIs" dxfId="54" priority="64" operator="equal">
      <formula>"F"</formula>
    </cfRule>
    <cfRule type="cellIs" dxfId="53" priority="65" operator="equal">
      <formula>"DS"</formula>
    </cfRule>
  </conditionalFormatting>
  <conditionalFormatting sqref="D9:D14">
    <cfRule type="cellIs" dxfId="52" priority="44" stopIfTrue="1" operator="equal">
      <formula>"DI"</formula>
    </cfRule>
    <cfRule type="cellIs" dxfId="51" priority="45" stopIfTrue="1" operator="equal">
      <formula>"DJ"</formula>
    </cfRule>
    <cfRule type="cellIs" dxfId="50" priority="46" stopIfTrue="1" operator="equal">
      <formula>"DM"</formula>
    </cfRule>
    <cfRule type="cellIs" dxfId="49" priority="47" stopIfTrue="1" operator="equal">
      <formula>"D"</formula>
    </cfRule>
    <cfRule type="cellIs" dxfId="48" priority="48" operator="equal">
      <formula>"SI"</formula>
    </cfRule>
    <cfRule type="cellIs" dxfId="47" priority="49" operator="equal">
      <formula>"SJ"</formula>
    </cfRule>
    <cfRule type="cellIs" dxfId="46" priority="50" operator="equal">
      <formula>"SM"</formula>
    </cfRule>
    <cfRule type="cellIs" dxfId="45" priority="51" operator="equal">
      <formula>"S"</formula>
    </cfRule>
    <cfRule type="cellIs" dxfId="44" priority="52" operator="equal">
      <formula>"C"</formula>
    </cfRule>
    <cfRule type="cellIs" dxfId="43" priority="53" operator="equal">
      <formula>"F"</formula>
    </cfRule>
  </conditionalFormatting>
  <conditionalFormatting sqref="D16:D17">
    <cfRule type="cellIs" dxfId="42" priority="33" operator="equal">
      <formula>"DI"</formula>
    </cfRule>
    <cfRule type="cellIs" dxfId="41" priority="34" operator="equal">
      <formula>"DM"</formula>
    </cfRule>
    <cfRule type="cellIs" dxfId="40" priority="35" operator="equal">
      <formula>"DJ"</formula>
    </cfRule>
    <cfRule type="cellIs" dxfId="39" priority="36" operator="equal">
      <formula>"D"</formula>
    </cfRule>
    <cfRule type="cellIs" dxfId="38" priority="37" operator="equal">
      <formula>"SI"</formula>
    </cfRule>
    <cfRule type="cellIs" dxfId="37" priority="38" operator="equal">
      <formula>"SM"</formula>
    </cfRule>
    <cfRule type="cellIs" dxfId="36" priority="39" operator="equal">
      <formula>"SJ"</formula>
    </cfRule>
    <cfRule type="cellIs" dxfId="35" priority="40" operator="equal">
      <formula>"S"</formula>
    </cfRule>
    <cfRule type="cellIs" dxfId="34" priority="41" operator="equal">
      <formula>"C"</formula>
    </cfRule>
    <cfRule type="cellIs" dxfId="33" priority="42" operator="equal">
      <formula>"F"</formula>
    </cfRule>
    <cfRule type="cellIs" dxfId="32" priority="43" operator="equal">
      <formula>"DS"</formula>
    </cfRule>
  </conditionalFormatting>
  <conditionalFormatting sqref="D22">
    <cfRule type="cellIs" dxfId="31" priority="22" operator="equal">
      <formula>"DI"</formula>
    </cfRule>
    <cfRule type="cellIs" dxfId="30" priority="23" operator="equal">
      <formula>"DM"</formula>
    </cfRule>
    <cfRule type="cellIs" dxfId="29" priority="24" operator="equal">
      <formula>"DJ"</formula>
    </cfRule>
    <cfRule type="cellIs" dxfId="28" priority="25" operator="equal">
      <formula>"D"</formula>
    </cfRule>
    <cfRule type="cellIs" dxfId="27" priority="26" operator="equal">
      <formula>"SI"</formula>
    </cfRule>
    <cfRule type="cellIs" dxfId="26" priority="27" operator="equal">
      <formula>"SM"</formula>
    </cfRule>
    <cfRule type="cellIs" dxfId="25" priority="28" operator="equal">
      <formula>"SJ"</formula>
    </cfRule>
    <cfRule type="cellIs" dxfId="24" priority="29" operator="equal">
      <formula>"S"</formula>
    </cfRule>
    <cfRule type="cellIs" dxfId="23" priority="30" operator="equal">
      <formula>"C"</formula>
    </cfRule>
    <cfRule type="cellIs" dxfId="22" priority="31" operator="equal">
      <formula>"F"</formula>
    </cfRule>
    <cfRule type="cellIs" dxfId="21" priority="32" operator="equal">
      <formula>"DS"</formula>
    </cfRule>
  </conditionalFormatting>
  <conditionalFormatting sqref="D23:D24">
    <cfRule type="cellIs" dxfId="20" priority="11" operator="equal">
      <formula>"DI"</formula>
    </cfRule>
    <cfRule type="cellIs" dxfId="19" priority="12" operator="equal">
      <formula>"DM"</formula>
    </cfRule>
    <cfRule type="cellIs" dxfId="18" priority="13" operator="equal">
      <formula>"DJ"</formula>
    </cfRule>
    <cfRule type="cellIs" dxfId="17" priority="14" operator="equal">
      <formula>"D"</formula>
    </cfRule>
    <cfRule type="cellIs" dxfId="16" priority="15" operator="equal">
      <formula>"SI"</formula>
    </cfRule>
    <cfRule type="cellIs" dxfId="15" priority="16" operator="equal">
      <formula>"SM"</formula>
    </cfRule>
    <cfRule type="cellIs" dxfId="14" priority="17" operator="equal">
      <formula>"SJ"</formula>
    </cfRule>
    <cfRule type="cellIs" dxfId="13" priority="18" operator="equal">
      <formula>"S"</formula>
    </cfRule>
    <cfRule type="cellIs" dxfId="12" priority="19" operator="equal">
      <formula>"C"</formula>
    </cfRule>
    <cfRule type="cellIs" dxfId="11" priority="20" operator="equal">
      <formula>"F"</formula>
    </cfRule>
    <cfRule type="cellIs" dxfId="10" priority="21" operator="equal">
      <formula>"DS"</formula>
    </cfRule>
  </conditionalFormatting>
  <conditionalFormatting sqref="D25">
    <cfRule type="cellIs" dxfId="9" priority="1" stopIfTrue="1" operator="equal">
      <formula>"DI"</formula>
    </cfRule>
    <cfRule type="cellIs" dxfId="8" priority="2" stopIfTrue="1" operator="equal">
      <formula>"DJ"</formula>
    </cfRule>
    <cfRule type="cellIs" dxfId="7" priority="3" stopIfTrue="1" operator="equal">
      <formula>"DM"</formula>
    </cfRule>
    <cfRule type="cellIs" dxfId="6" priority="4" stopIfTrue="1" operator="equal">
      <formula>"D"</formula>
    </cfRule>
    <cfRule type="cellIs" dxfId="5" priority="5" operator="equal">
      <formula>"SI"</formula>
    </cfRule>
    <cfRule type="cellIs" dxfId="4" priority="6" operator="equal">
      <formula>"SJ"</formula>
    </cfRule>
    <cfRule type="cellIs" dxfId="3" priority="7" operator="equal">
      <formula>"SM"</formula>
    </cfRule>
    <cfRule type="cellIs" dxfId="2" priority="8" operator="equal">
      <formula>"S"</formula>
    </cfRule>
    <cfRule type="cellIs" dxfId="1" priority="9" operator="equal">
      <formula>"C"</formula>
    </cfRule>
    <cfRule type="cellIs" dxfId="0" priority="10" operator="equal">
      <formula>"F"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99" orientation="landscape" horizontalDpi="300" verticalDpi="300" r:id="rId1"/>
  <rowBreaks count="1" manualBreakCount="1">
    <brk id="33" max="12" man="1"/>
  </rowBreaks>
  <ignoredErrors>
    <ignoredError sqref="J13 J9 J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Sem_I</vt:lpstr>
      <vt:lpstr>Sem_II</vt:lpstr>
      <vt:lpstr>Sem_III</vt:lpstr>
      <vt:lpstr>Sem_IV</vt:lpstr>
      <vt:lpstr>Sem_V</vt:lpstr>
      <vt:lpstr>Sem_VI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Petrisor</dc:creator>
  <cp:lastModifiedBy>Admin</cp:lastModifiedBy>
  <cp:revision/>
  <dcterms:created xsi:type="dcterms:W3CDTF">2015-06-05T18:19:34Z</dcterms:created>
  <dcterms:modified xsi:type="dcterms:W3CDTF">2025-01-17T11:56:05Z</dcterms:modified>
</cp:coreProperties>
</file>