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5781F48F-C501-4482-BD57-2CC4A402893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7" r:id="rId5"/>
    <sheet name="Sem_VI" sheetId="26" r:id="rId6"/>
  </sheets>
  <definedNames>
    <definedName name="_xlnm.Print_Area" localSheetId="0">Sem_I!$A$1:$M$62</definedName>
    <definedName name="_xlnm.Print_Area" localSheetId="1">Sem_II!$A$1:$M$64</definedName>
    <definedName name="_xlnm.Print_Area" localSheetId="2">Sem_III!$A$1:$M$63</definedName>
    <definedName name="_xlnm.Print_Area" localSheetId="3">Sem_IV!$A$1:$M$67</definedName>
    <definedName name="_xlnm.Print_Area" localSheetId="4">Sem_V!$A$1:$M$60</definedName>
    <definedName name="_xlnm.Print_Area" localSheetId="5">Sem_VI!$A$1:$M$66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4" l="1"/>
  <c r="L20" i="14"/>
  <c r="M24" i="28"/>
  <c r="L24" i="28"/>
  <c r="K23" i="28"/>
  <c r="J23" i="28"/>
  <c r="I24" i="28"/>
  <c r="H24" i="28"/>
  <c r="G24" i="28"/>
  <c r="F24" i="28"/>
  <c r="I23" i="28"/>
  <c r="H23" i="28"/>
  <c r="G23" i="28"/>
  <c r="F23" i="28"/>
  <c r="E23" i="28"/>
  <c r="D30" i="28"/>
  <c r="J21" i="28"/>
  <c r="K21" i="28" s="1"/>
  <c r="K14" i="14"/>
  <c r="J21" i="27"/>
  <c r="K21" i="27" s="1"/>
  <c r="J22" i="27"/>
  <c r="K22" i="27" s="1"/>
  <c r="M19" i="27"/>
  <c r="L19" i="27"/>
  <c r="D26" i="27"/>
  <c r="J12" i="27"/>
  <c r="K12" i="27" s="1"/>
  <c r="J13" i="27"/>
  <c r="K13" i="27" s="1"/>
  <c r="J19" i="28"/>
  <c r="K19" i="28" s="1"/>
  <c r="D27" i="19"/>
  <c r="M21" i="19"/>
  <c r="L21" i="19"/>
  <c r="K20" i="19"/>
  <c r="J20" i="19"/>
  <c r="I21" i="19"/>
  <c r="H21" i="19"/>
  <c r="G21" i="19"/>
  <c r="F21" i="19"/>
  <c r="I20" i="19"/>
  <c r="H20" i="19"/>
  <c r="G20" i="19"/>
  <c r="F20" i="19"/>
  <c r="E20" i="19"/>
  <c r="J18" i="19"/>
  <c r="K18" i="19" s="1"/>
  <c r="J23" i="14"/>
  <c r="K23" i="14" s="1"/>
  <c r="J22" i="14"/>
  <c r="K22" i="14" s="1"/>
  <c r="J23" i="26" l="1"/>
  <c r="K23" i="26" s="1"/>
  <c r="M19" i="26"/>
  <c r="L19" i="26"/>
  <c r="D28" i="26"/>
  <c r="D29" i="26"/>
  <c r="I18" i="26"/>
  <c r="H18" i="26"/>
  <c r="G18" i="26"/>
  <c r="F19" i="26"/>
  <c r="F18" i="26"/>
  <c r="E18" i="26"/>
  <c r="D28" i="27"/>
  <c r="J24" i="27"/>
  <c r="K24" i="27" s="1"/>
  <c r="I19" i="27"/>
  <c r="H19" i="27"/>
  <c r="G19" i="27"/>
  <c r="F19" i="27"/>
  <c r="D27" i="27"/>
  <c r="I18" i="27"/>
  <c r="H18" i="27"/>
  <c r="G18" i="27"/>
  <c r="F18" i="27"/>
  <c r="E18" i="27"/>
  <c r="J16" i="27"/>
  <c r="K16" i="27" s="1"/>
  <c r="J27" i="28"/>
  <c r="K27" i="28" s="1"/>
  <c r="J26" i="28"/>
  <c r="K26" i="28" s="1"/>
  <c r="J12" i="28"/>
  <c r="K12" i="28" s="1"/>
  <c r="J24" i="19"/>
  <c r="K24" i="19" s="1"/>
  <c r="J23" i="19"/>
  <c r="K23" i="19" s="1"/>
  <c r="J12" i="19"/>
  <c r="K12" i="19" s="1"/>
  <c r="J13" i="19"/>
  <c r="K13" i="19" s="1"/>
  <c r="J14" i="19"/>
  <c r="K14" i="19" s="1"/>
  <c r="J25" i="24"/>
  <c r="K25" i="24" s="1"/>
  <c r="J24" i="24"/>
  <c r="K24" i="24" s="1"/>
  <c r="J14" i="24" l="1"/>
  <c r="K14" i="24" s="1"/>
  <c r="J9" i="24"/>
  <c r="J10" i="24"/>
  <c r="J11" i="24"/>
  <c r="J12" i="24"/>
  <c r="J13" i="24"/>
  <c r="K13" i="24" s="1"/>
  <c r="J15" i="24"/>
  <c r="J14" i="14"/>
  <c r="J12" i="26" l="1"/>
  <c r="K12" i="26" s="1"/>
  <c r="J11" i="27" l="1"/>
  <c r="K11" i="27" s="1"/>
  <c r="J10" i="27"/>
  <c r="K10" i="27" s="1"/>
  <c r="K10" i="24"/>
  <c r="J10" i="26" l="1"/>
  <c r="K10" i="26" s="1"/>
  <c r="J16" i="26" l="1"/>
  <c r="K16" i="26" s="1"/>
  <c r="J15" i="28"/>
  <c r="K15" i="28" s="1"/>
  <c r="J16" i="19"/>
  <c r="K16" i="19" s="1"/>
  <c r="J17" i="24"/>
  <c r="K17" i="24" s="1"/>
  <c r="J17" i="14"/>
  <c r="K17" i="14" s="1"/>
  <c r="D30" i="26"/>
  <c r="J17" i="28"/>
  <c r="K17" i="28" s="1"/>
  <c r="K11" i="24"/>
  <c r="M22" i="24"/>
  <c r="L22" i="24"/>
  <c r="D1" i="26"/>
  <c r="D1" i="27"/>
  <c r="H19" i="14"/>
  <c r="G20" i="14"/>
  <c r="G19" i="14"/>
  <c r="F20" i="14"/>
  <c r="F19" i="14"/>
  <c r="D31" i="28"/>
  <c r="D29" i="28"/>
  <c r="D28" i="19"/>
  <c r="D26" i="19"/>
  <c r="D29" i="24"/>
  <c r="D28" i="24"/>
  <c r="D27" i="24"/>
  <c r="D27" i="14"/>
  <c r="D26" i="14"/>
  <c r="D25" i="14"/>
  <c r="J11" i="28"/>
  <c r="K11" i="28" s="1"/>
  <c r="D1" i="28"/>
  <c r="D1" i="19"/>
  <c r="J19" i="24"/>
  <c r="K19" i="24" s="1"/>
  <c r="J13" i="14"/>
  <c r="K13" i="14" s="1"/>
  <c r="D1" i="24"/>
  <c r="D32" i="24"/>
  <c r="C4" i="26"/>
  <c r="C4" i="27"/>
  <c r="C4" i="28"/>
  <c r="C4" i="24"/>
  <c r="C3" i="26"/>
  <c r="C3" i="27"/>
  <c r="C3" i="28"/>
  <c r="C3" i="24"/>
  <c r="E19" i="14" l="1"/>
  <c r="J33" i="26"/>
  <c r="J31" i="27"/>
  <c r="J32" i="24"/>
  <c r="D33" i="26"/>
  <c r="D31" i="27"/>
  <c r="B33" i="26"/>
  <c r="B31" i="27"/>
  <c r="B34" i="28"/>
  <c r="B32" i="24"/>
  <c r="B31" i="19"/>
  <c r="J34" i="28"/>
  <c r="D34" i="28"/>
  <c r="J10" i="28"/>
  <c r="K10" i="28" s="1"/>
  <c r="J9" i="28"/>
  <c r="J11" i="19"/>
  <c r="K11" i="19" s="1"/>
  <c r="J10" i="19"/>
  <c r="K10" i="19" s="1"/>
  <c r="J9" i="19"/>
  <c r="K12" i="24"/>
  <c r="K9" i="24"/>
  <c r="J15" i="14"/>
  <c r="K15" i="14" s="1"/>
  <c r="J12" i="14"/>
  <c r="K12" i="14" s="1"/>
  <c r="J11" i="14"/>
  <c r="K11" i="14" s="1"/>
  <c r="J10" i="14"/>
  <c r="K10" i="14" s="1"/>
  <c r="J9" i="14"/>
  <c r="K9" i="14" s="1"/>
  <c r="J21" i="26"/>
  <c r="K21" i="26" s="1"/>
  <c r="L3" i="28"/>
  <c r="L3" i="26"/>
  <c r="L3" i="24"/>
  <c r="L2" i="26"/>
  <c r="L2" i="28"/>
  <c r="L2" i="24"/>
  <c r="D2" i="26"/>
  <c r="D2" i="27"/>
  <c r="D2" i="28"/>
  <c r="D2" i="24"/>
  <c r="D2" i="19"/>
  <c r="K9" i="28" l="1"/>
  <c r="K9" i="19"/>
  <c r="J13" i="28" l="1"/>
  <c r="J14" i="27"/>
  <c r="K14" i="27" s="1"/>
  <c r="J9" i="27"/>
  <c r="I19" i="26"/>
  <c r="H19" i="26"/>
  <c r="G19" i="26"/>
  <c r="J14" i="26"/>
  <c r="K14" i="26" s="1"/>
  <c r="J13" i="26"/>
  <c r="K13" i="26" s="1"/>
  <c r="J11" i="26"/>
  <c r="K11" i="26" s="1"/>
  <c r="J9" i="26"/>
  <c r="J31" i="19"/>
  <c r="I22" i="24"/>
  <c r="I21" i="24"/>
  <c r="H22" i="24"/>
  <c r="H21" i="24"/>
  <c r="G22" i="24"/>
  <c r="G21" i="24"/>
  <c r="F22" i="24"/>
  <c r="F21" i="24"/>
  <c r="E21" i="24"/>
  <c r="I20" i="14"/>
  <c r="H20" i="14"/>
  <c r="I19" i="14"/>
  <c r="J18" i="27" l="1"/>
  <c r="J18" i="26"/>
  <c r="K9" i="26"/>
  <c r="K18" i="26" s="1"/>
  <c r="K9" i="27"/>
  <c r="K18" i="27" s="1"/>
  <c r="K13" i="28"/>
  <c r="J21" i="24" l="1"/>
  <c r="K15" i="24"/>
  <c r="J19" i="14"/>
  <c r="K21" i="24" l="1"/>
  <c r="C28" i="19"/>
  <c r="C29" i="24"/>
  <c r="D31" i="19"/>
  <c r="C27" i="19"/>
  <c r="C28" i="24"/>
  <c r="C26" i="19"/>
  <c r="C27" i="24"/>
  <c r="C4" i="19"/>
  <c r="C3" i="19"/>
  <c r="K19" i="14" l="1"/>
</calcChain>
</file>

<file path=xl/sharedStrings.xml><?xml version="1.0" encoding="utf-8"?>
<sst xmlns="http://schemas.openxmlformats.org/spreadsheetml/2006/main" count="509" uniqueCount="208">
  <si>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</si>
  <si>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</si>
  <si>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</si>
  <si>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</si>
  <si>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</si>
  <si>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</si>
  <si>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</si>
  <si>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</si>
  <si>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</si>
  <si>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</si>
  <si>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</si>
  <si>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</si>
  <si>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</si>
  <si>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</si>
  <si>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</si>
  <si>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</si>
  <si>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</si>
  <si>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</si>
  <si>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</si>
  <si>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E</t>
  </si>
  <si>
    <t>V</t>
  </si>
  <si>
    <t>Discipline opționale (Op)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</si>
  <si>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</si>
  <si>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</si>
  <si>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</si>
  <si>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</si>
  <si>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</si>
  <si>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</si>
  <si>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</si>
  <si>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</si>
  <si>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</si>
  <si>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</si>
  <si>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</si>
  <si>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</si>
  <si>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II</t>
  </si>
  <si>
    <t>Nr. Crt.</t>
  </si>
  <si>
    <t>Petrișor-Laurențiu ȚUCĂ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</si>
  <si>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</si>
  <si>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Discipline facultative (Fac)</t>
  </si>
  <si>
    <t xml:space="preserve">     10 ECTS</t>
  </si>
  <si>
    <t>2025 - 2026</t>
  </si>
  <si>
    <t>2026 - 2027</t>
  </si>
  <si>
    <t>F</t>
  </si>
  <si>
    <t>Ver./Col.</t>
  </si>
  <si>
    <t>2027 - 2028</t>
  </si>
  <si>
    <t>III</t>
  </si>
  <si>
    <t>Psihologia educației</t>
  </si>
  <si>
    <t>Pedagogie II:
- Teoria și metodologia instruirii
- Teoria și metodologia evaluării</t>
  </si>
  <si>
    <t>Didactica specializării</t>
  </si>
  <si>
    <t xml:space="preserve">Practică pedagogică de specialitate în învățământul preuniversitar 1 </t>
  </si>
  <si>
    <t>Instruire asistată de calculator</t>
  </si>
  <si>
    <t>Examen de absolvire: Nivelul I</t>
  </si>
  <si>
    <t xml:space="preserve">Practică pedagogică de specialitate în învățământul preuniversitar 2 </t>
  </si>
  <si>
    <t>Managementul clasei de elevi</t>
  </si>
  <si>
    <t>Studiu individual</t>
  </si>
  <si>
    <t>C'</t>
  </si>
  <si>
    <t>Plan de învățământ licență</t>
  </si>
  <si>
    <t>Mihnea - Cosmin COSTOIU</t>
  </si>
  <si>
    <t>Activități 
didactice</t>
  </si>
  <si>
    <t xml:space="preserve">    5 ECTS</t>
  </si>
  <si>
    <t>42 ore</t>
  </si>
  <si>
    <t>36 ore</t>
  </si>
  <si>
    <t>2025 - 2028</t>
  </si>
  <si>
    <t>Promovarea examenului de licență</t>
  </si>
  <si>
    <t>Marius-Claudiu LANGA</t>
  </si>
  <si>
    <t>Manuela-Mihaela CIUCUREL</t>
  </si>
  <si>
    <t>UPB.21.C.01.O.008</t>
  </si>
  <si>
    <t>UPB.21.C.01.A.014</t>
  </si>
  <si>
    <t>Limba engleză I</t>
  </si>
  <si>
    <t>UPB.21.C.01.A.015</t>
  </si>
  <si>
    <t>Limba franceză I</t>
  </si>
  <si>
    <t>UPB.21.C.01.L.209</t>
  </si>
  <si>
    <t>UPB.21.C.01.L.019</t>
  </si>
  <si>
    <t>Voluntariat 1</t>
  </si>
  <si>
    <t>UPB.21.C.02.O.028</t>
  </si>
  <si>
    <t>UPB.21.C.02.A.034</t>
  </si>
  <si>
    <t>Limba engleză II</t>
  </si>
  <si>
    <t>UPB.21.C.02.A.035</t>
  </si>
  <si>
    <t>Limba franceză II</t>
  </si>
  <si>
    <t>Educație fizică II</t>
  </si>
  <si>
    <t>UPB.21.C.02.L.218</t>
  </si>
  <si>
    <t>Pedagogie I: 
- Fundamentele Pedagogiei
- Teoria și metodologia curriculumului</t>
  </si>
  <si>
    <t>UPB.21.C.02.L.038</t>
  </si>
  <si>
    <t>Voluntariat 2</t>
  </si>
  <si>
    <t>UPB.21.C.03.O.046</t>
  </si>
  <si>
    <t>UPB.21.C.03.A.051</t>
  </si>
  <si>
    <t>Limba engleză III</t>
  </si>
  <si>
    <t>UPB.21.C.03.A.052</t>
  </si>
  <si>
    <t>Limba franceză III</t>
  </si>
  <si>
    <t>Educație fizică III</t>
  </si>
  <si>
    <t>UPB.21.C.03.L.238</t>
  </si>
  <si>
    <t>UPB.21.C.03.L.029</t>
  </si>
  <si>
    <t>Voluntariat 3</t>
  </si>
  <si>
    <t>UPB.21.C.04.O.060</t>
  </si>
  <si>
    <t>UPB.21.C.04.A.065</t>
  </si>
  <si>
    <t>Limba engleză IV</t>
  </si>
  <si>
    <t>UPB.21.C.04.A.066</t>
  </si>
  <si>
    <t>Limba franceză IV</t>
  </si>
  <si>
    <t>UPB.21.C.04.L.248</t>
  </si>
  <si>
    <t>UPB.21.C.04.L.069</t>
  </si>
  <si>
    <t>Voluntariat 4</t>
  </si>
  <si>
    <t>UPB.21.C.05.L.272</t>
  </si>
  <si>
    <t>UPB.21.C.05.L.273</t>
  </si>
  <si>
    <t>UPB.21.C.05.L.087</t>
  </si>
  <si>
    <t>Voluntariat 5</t>
  </si>
  <si>
    <t>UPB.21.C.06.L.275</t>
  </si>
  <si>
    <t>UPB.21.C.06.L.276</t>
  </si>
  <si>
    <t>UPB.21.C.06.L.088</t>
  </si>
  <si>
    <t>Voluntariat 6</t>
  </si>
  <si>
    <t>Asistență socială</t>
  </si>
  <si>
    <t>UPB.21.F.01.O.301</t>
  </si>
  <si>
    <t>Introducere în Sociologie</t>
  </si>
  <si>
    <t>UPB.21.F.01.O.401</t>
  </si>
  <si>
    <t>Introducere în Psihologie</t>
  </si>
  <si>
    <t>UPB.21.F.01.O.302</t>
  </si>
  <si>
    <t>Metodologia cercetării în științele sociale</t>
  </si>
  <si>
    <t>UPB.21.D.01.O.402</t>
  </si>
  <si>
    <t>Introducere în Asistenta sociala</t>
  </si>
  <si>
    <t>UPB.21.D.01.O.403</t>
  </si>
  <si>
    <t>Drept și legislație în Asistenta sociala</t>
  </si>
  <si>
    <t>UPB.21.S.01.O.404</t>
  </si>
  <si>
    <t>Prelucrarea statistică a datelor</t>
  </si>
  <si>
    <t>Educație fizică I</t>
  </si>
  <si>
    <t>UPB.21.F.02.O.312</t>
  </si>
  <si>
    <t>Psihologie socială</t>
  </si>
  <si>
    <t>UPB.21.D.02.O.411</t>
  </si>
  <si>
    <t>Sistemul de Asistența Socială</t>
  </si>
  <si>
    <t>UPB.21.D.02.O.412</t>
  </si>
  <si>
    <t>Politici sociale</t>
  </si>
  <si>
    <t>UPB.21.S.02.O.413</t>
  </si>
  <si>
    <t>Tehnici de comunicare în Asistența Socială</t>
  </si>
  <si>
    <t>UPB.21.F.02.O.414</t>
  </si>
  <si>
    <t>Dezvoltare umană</t>
  </si>
  <si>
    <t>UPB.21.S.02.O.415</t>
  </si>
  <si>
    <t>Practica de specialitate I</t>
  </si>
  <si>
    <t>UPB.21.F.02.A.416</t>
  </si>
  <si>
    <t>Politici publice</t>
  </si>
  <si>
    <t>UPB.21.F.02.A.417</t>
  </si>
  <si>
    <t>Gândire critică</t>
  </si>
  <si>
    <t>UPB.21.F.03.O.430</t>
  </si>
  <si>
    <t>Diagnoza și soluționarea problemelor sociale</t>
  </si>
  <si>
    <t>UPB.21.D.03.O.431</t>
  </si>
  <si>
    <t>Teorii și metode de intervenție în Asistența Socială (persoana și familie)</t>
  </si>
  <si>
    <t>UPB.21.S.03.O.432</t>
  </si>
  <si>
    <t>Demografie și planificare familiala</t>
  </si>
  <si>
    <t>UPB.21.D.03.O.433</t>
  </si>
  <si>
    <t>Deontologie profesională</t>
  </si>
  <si>
    <t>UPB.21.S.03.O.434</t>
  </si>
  <si>
    <t>Practica de specialitate II</t>
  </si>
  <si>
    <t>UPB.21.S.03.A.435</t>
  </si>
  <si>
    <t>Calitatea vieții și politici anti-sărăcie</t>
  </si>
  <si>
    <t>UPB.21.S.03.A.436</t>
  </si>
  <si>
    <t>Drepturile omului și strategii anti discriminare</t>
  </si>
  <si>
    <t>UPB.21.S.04.O.440</t>
  </si>
  <si>
    <t>Asistenta Socială a familiei</t>
  </si>
  <si>
    <t>UPB.21.C.04.O.441</t>
  </si>
  <si>
    <t>Psihopatologie și psihoterapie</t>
  </si>
  <si>
    <t>UPB.21.S.04.O.442</t>
  </si>
  <si>
    <t>Management de caz</t>
  </si>
  <si>
    <t>UPB.21.D.04.O.443</t>
  </si>
  <si>
    <t>Teorii și metode de intervenție în Asistenta Socială (grup și comunitate)</t>
  </si>
  <si>
    <t>UPB.21.S.04.O.444</t>
  </si>
  <si>
    <t>Practica de specialitate III</t>
  </si>
  <si>
    <t>Educație fizică IV</t>
  </si>
  <si>
    <t>UPB.21.S.04.A.445</t>
  </si>
  <si>
    <t>Asistenta socială în Uniunea Europeană</t>
  </si>
  <si>
    <t>UPB.21.S.04.A.446</t>
  </si>
  <si>
    <t>Asistența socială a șomerilor. Servicii de integrare a persoanelor vulnerabile pe piața muncii</t>
  </si>
  <si>
    <t>UPB.21.S.04.A.447</t>
  </si>
  <si>
    <t>UPB.21.S.04.A.448</t>
  </si>
  <si>
    <t>Intervenția în criză</t>
  </si>
  <si>
    <t>UPB.21.S.04.A.449</t>
  </si>
  <si>
    <t>Psihopedagogie specială și incluziune educațională</t>
  </si>
  <si>
    <t>UPB.21.S.05.O.450</t>
  </si>
  <si>
    <t>Politici de incluziune socială</t>
  </si>
  <si>
    <t>UPB.21.S.05.O.451</t>
  </si>
  <si>
    <t>Managementul și evaluarea programelor de Asistenta Socială</t>
  </si>
  <si>
    <t>UPB.21.S.05.O.452</t>
  </si>
  <si>
    <t>Asistenta Socială a persoanelor cu dizabilități</t>
  </si>
  <si>
    <t>UPB.21.S.05.O.453</t>
  </si>
  <si>
    <t>Servicii de protecție a copilului</t>
  </si>
  <si>
    <t>UPB.21.S.05.O.454</t>
  </si>
  <si>
    <t>Prevenire și recuperare la persoanele dependente de substanțe</t>
  </si>
  <si>
    <t>UPB.21.S.05.O.455</t>
  </si>
  <si>
    <t>Practica de specialitate  IV</t>
  </si>
  <si>
    <t>UPB.21.S.05.A.456</t>
  </si>
  <si>
    <t>Asistenta socială în sistemul de probațiune</t>
  </si>
  <si>
    <t>UPB.21.S.05.A.457</t>
  </si>
  <si>
    <t>Abuz și violență domestică. Servicii de suport</t>
  </si>
  <si>
    <t>UPB.21.C.05.L.458</t>
  </si>
  <si>
    <t xml:space="preserve">Introducere în economie </t>
  </si>
  <si>
    <t>UPB.21.S.06.O.460</t>
  </si>
  <si>
    <t>Asistenta Sociala a delincvenților</t>
  </si>
  <si>
    <t>UPB.21.S.06.O.461</t>
  </si>
  <si>
    <t>UPB.21.S.06.O.462</t>
  </si>
  <si>
    <t>UPB.21.S.06.O.463</t>
  </si>
  <si>
    <t>Stagiu pentru elaborarea lucrării de licență</t>
  </si>
  <si>
    <t>UPB.21.S.06.O.464</t>
  </si>
  <si>
    <t>Consiliere în Asistenta Socială</t>
  </si>
  <si>
    <t>UPB.21.S.06.O.465</t>
  </si>
  <si>
    <t>Organizarea și Managementul serviciilor de Asistență Socială</t>
  </si>
  <si>
    <t>Asistenta Socială bazată pe evidențe</t>
  </si>
  <si>
    <t>Asistenta Socială a persoanelor vârstnice</t>
  </si>
  <si>
    <t>UPB.21.S.06.A.466</t>
  </si>
  <si>
    <t>Asistenta Socială a persoanelor cu boli cronice și terminale</t>
  </si>
  <si>
    <t>UPB.21.S.06.A.467</t>
  </si>
  <si>
    <t>Supervizare în Asistența Socială</t>
  </si>
  <si>
    <t>Principii de conduită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</si>
</sst>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8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8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left" vertical="center" wrapText="1"/>
    </xf>
    <xf numFmtId="0" fontId="15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" fillId="5" borderId="3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51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69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C5308E2-3696-413A-BE79-1B5D3B6F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38100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9CF5B3-9D54-4B9C-844F-BDD11B69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22860</xdr:colOff>
      <xdr:row>0</xdr:row>
      <xdr:rowOff>678180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985AA-8C44-4C92-86B6-ED9C860DC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0</xdr:row>
      <xdr:rowOff>30480</xdr:rowOff>
    </xdr:from>
    <xdr:to>
      <xdr:col>11</xdr:col>
      <xdr:colOff>160020</xdr:colOff>
      <xdr:row>0</xdr:row>
      <xdr:rowOff>708660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C7315E7-0202-4F0D-BE44-53D5C9C6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960" y="3048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63E7B-2626-4538-B4DB-35351D0C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30480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8C731A-8B28-4C0A-AF9C-3FD42248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3EC235D-89A2-41ED-936E-A3E2EF47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opLeftCell="A6" zoomScaleNormal="100" zoomScaleSheetLayoutView="80" workbookViewId="0">
      <selection activeCell="A21" sqref="A21:M2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5546875" style="6" bestFit="1" customWidth="1"/>
    <col min="13" max="13" width="9.109375" style="6" customWidth="1"/>
    <col min="20" max="20" width="10.109375" customWidth="1"/>
  </cols>
  <sheetData>
    <row r="1" spans="1:20" ht="67.5" customHeight="1" x14ac:dyDescent="0.35">
      <c r="B1" s="3"/>
      <c r="C1" s="4"/>
      <c r="D1" s="126" t="s">
        <v>56</v>
      </c>
      <c r="E1" s="126"/>
      <c r="F1" s="126"/>
      <c r="G1" s="126"/>
      <c r="H1" s="126"/>
      <c r="I1" s="2"/>
      <c r="J1" s="5"/>
      <c r="K1" s="131"/>
      <c r="L1" s="131"/>
      <c r="P1" s="59"/>
      <c r="Q1" s="59"/>
      <c r="R1" s="59"/>
      <c r="S1" s="59"/>
      <c r="T1" s="59"/>
    </row>
    <row r="2" spans="1:20" ht="15" customHeight="1" x14ac:dyDescent="0.3">
      <c r="B2" s="121"/>
      <c r="C2" s="121"/>
      <c r="D2" s="132" t="s">
        <v>62</v>
      </c>
      <c r="E2" s="132"/>
      <c r="F2" s="132"/>
      <c r="G2" s="132"/>
      <c r="H2" s="132"/>
      <c r="J2" s="8"/>
      <c r="K2" s="8" t="s">
        <v>0</v>
      </c>
      <c r="L2" s="121" t="s">
        <v>40</v>
      </c>
      <c r="M2" s="121"/>
      <c r="P2" s="60"/>
      <c r="Q2" s="60"/>
      <c r="R2" s="60"/>
      <c r="S2" s="60"/>
      <c r="T2" s="60"/>
    </row>
    <row r="3" spans="1:20" x14ac:dyDescent="0.3">
      <c r="B3" s="7" t="s">
        <v>1</v>
      </c>
      <c r="C3" s="121" t="s">
        <v>109</v>
      </c>
      <c r="D3" s="121"/>
      <c r="E3" s="121"/>
      <c r="F3" s="121"/>
      <c r="G3" s="121"/>
      <c r="J3" s="8"/>
      <c r="K3" s="8" t="s">
        <v>2</v>
      </c>
      <c r="L3" s="121" t="s">
        <v>3</v>
      </c>
      <c r="M3" s="121"/>
      <c r="S3" s="60"/>
      <c r="T3" s="60"/>
    </row>
    <row r="4" spans="1:20" ht="14.4" customHeight="1" x14ac:dyDescent="0.3">
      <c r="B4" s="7" t="s">
        <v>4</v>
      </c>
      <c r="C4" s="121" t="s">
        <v>109</v>
      </c>
      <c r="D4" s="121"/>
      <c r="E4" s="121"/>
      <c r="F4" s="121"/>
      <c r="G4" s="121"/>
      <c r="J4" s="8"/>
      <c r="K4" s="8" t="s">
        <v>5</v>
      </c>
      <c r="L4" s="121" t="s">
        <v>3</v>
      </c>
      <c r="M4" s="121"/>
      <c r="S4" s="60"/>
      <c r="T4" s="60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S5" s="60"/>
      <c r="T5" s="60"/>
    </row>
    <row r="6" spans="1:20" s="1" customFormat="1" ht="20.100000000000001" customHeight="1" x14ac:dyDescent="0.3">
      <c r="A6" s="140" t="s">
        <v>6</v>
      </c>
      <c r="B6" s="122" t="s">
        <v>7</v>
      </c>
      <c r="C6" s="122" t="s">
        <v>8</v>
      </c>
      <c r="D6" s="136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98"/>
      <c r="Q6" s="60"/>
      <c r="R6" s="60"/>
      <c r="S6" s="60"/>
      <c r="T6" s="60"/>
    </row>
    <row r="7" spans="1:20" ht="29.4" thickBot="1" x14ac:dyDescent="0.35">
      <c r="A7" s="141"/>
      <c r="B7" s="124"/>
      <c r="C7" s="124"/>
      <c r="D7" s="137"/>
      <c r="E7" s="139"/>
      <c r="F7" s="10" t="s">
        <v>14</v>
      </c>
      <c r="G7" s="10" t="s">
        <v>15</v>
      </c>
      <c r="H7" s="10" t="s">
        <v>16</v>
      </c>
      <c r="I7" s="10" t="s">
        <v>17</v>
      </c>
      <c r="J7" s="74" t="s">
        <v>58</v>
      </c>
      <c r="K7" s="74" t="s">
        <v>54</v>
      </c>
      <c r="L7" s="124"/>
      <c r="M7" s="125"/>
      <c r="P7" s="98"/>
      <c r="Q7" s="60"/>
      <c r="R7" s="60"/>
      <c r="S7" s="60"/>
      <c r="T7" s="60"/>
    </row>
    <row r="8" spans="1:20" ht="15" thickBot="1" x14ac:dyDescent="0.35">
      <c r="A8" s="133" t="s">
        <v>18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  <c r="P8" s="98"/>
      <c r="Q8" s="98"/>
      <c r="R8" s="60"/>
      <c r="S8" s="60"/>
      <c r="T8" s="60"/>
    </row>
    <row r="9" spans="1:20" ht="15" customHeight="1" x14ac:dyDescent="0.3">
      <c r="A9" s="44">
        <v>1</v>
      </c>
      <c r="B9" s="19" t="s">
        <v>110</v>
      </c>
      <c r="C9" s="52" t="s">
        <v>111</v>
      </c>
      <c r="D9" s="24" t="s">
        <v>42</v>
      </c>
      <c r="E9" s="78">
        <v>5</v>
      </c>
      <c r="F9" s="25">
        <v>2</v>
      </c>
      <c r="G9" s="19">
        <v>2</v>
      </c>
      <c r="H9" s="19"/>
      <c r="I9" s="19"/>
      <c r="J9" s="19">
        <f t="shared" ref="J9:J15" si="0">SUM(F9:I9)*14</f>
        <v>56</v>
      </c>
      <c r="K9" s="19">
        <f t="shared" ref="K9:K15" si="1">E9*25-J9</f>
        <v>69</v>
      </c>
      <c r="L9" s="127" t="s">
        <v>19</v>
      </c>
      <c r="M9" s="128"/>
      <c r="P9" s="98"/>
      <c r="Q9" s="98"/>
      <c r="R9" s="60"/>
      <c r="S9" s="60"/>
      <c r="T9" s="60"/>
    </row>
    <row r="10" spans="1:20" ht="15" customHeight="1" x14ac:dyDescent="0.3">
      <c r="A10" s="42">
        <v>2</v>
      </c>
      <c r="B10" s="20" t="s">
        <v>112</v>
      </c>
      <c r="C10" s="53" t="s">
        <v>113</v>
      </c>
      <c r="D10" s="21" t="s">
        <v>42</v>
      </c>
      <c r="E10" s="94">
        <v>4</v>
      </c>
      <c r="F10" s="23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58</v>
      </c>
      <c r="L10" s="142" t="s">
        <v>19</v>
      </c>
      <c r="M10" s="143"/>
      <c r="P10" s="98"/>
      <c r="Q10" s="98"/>
      <c r="R10" s="60"/>
      <c r="S10" s="60"/>
      <c r="T10" s="60"/>
    </row>
    <row r="11" spans="1:20" ht="15" customHeight="1" x14ac:dyDescent="0.3">
      <c r="A11" s="42">
        <v>3</v>
      </c>
      <c r="B11" s="20" t="s">
        <v>114</v>
      </c>
      <c r="C11" s="53" t="s">
        <v>115</v>
      </c>
      <c r="D11" s="21" t="s">
        <v>42</v>
      </c>
      <c r="E11" s="94">
        <v>5</v>
      </c>
      <c r="F11" s="23">
        <v>2</v>
      </c>
      <c r="G11" s="20"/>
      <c r="H11" s="20">
        <v>1</v>
      </c>
      <c r="I11" s="20"/>
      <c r="J11" s="20">
        <f t="shared" si="0"/>
        <v>42</v>
      </c>
      <c r="K11" s="20">
        <f t="shared" si="1"/>
        <v>83</v>
      </c>
      <c r="L11" s="142" t="s">
        <v>19</v>
      </c>
      <c r="M11" s="143"/>
      <c r="P11" s="98"/>
      <c r="Q11" s="1"/>
      <c r="R11" s="60"/>
      <c r="S11" s="60"/>
      <c r="T11" s="60"/>
    </row>
    <row r="12" spans="1:20" x14ac:dyDescent="0.3">
      <c r="A12" s="42">
        <v>4</v>
      </c>
      <c r="B12" s="20" t="s">
        <v>116</v>
      </c>
      <c r="C12" s="53" t="s">
        <v>117</v>
      </c>
      <c r="D12" s="21" t="s">
        <v>42</v>
      </c>
      <c r="E12" s="94">
        <v>5</v>
      </c>
      <c r="F12" s="23">
        <v>2</v>
      </c>
      <c r="G12" s="20">
        <v>2</v>
      </c>
      <c r="H12" s="20"/>
      <c r="I12" s="20"/>
      <c r="J12" s="20">
        <f t="shared" si="0"/>
        <v>56</v>
      </c>
      <c r="K12" s="20">
        <f t="shared" si="1"/>
        <v>69</v>
      </c>
      <c r="L12" s="145" t="s">
        <v>19</v>
      </c>
      <c r="M12" s="146"/>
      <c r="P12" s="98"/>
      <c r="Q12" s="98"/>
      <c r="R12" s="60"/>
      <c r="S12" s="60"/>
      <c r="T12" s="60"/>
    </row>
    <row r="13" spans="1:20" x14ac:dyDescent="0.3">
      <c r="A13" s="42">
        <v>5</v>
      </c>
      <c r="B13" s="20" t="s">
        <v>118</v>
      </c>
      <c r="C13" s="53" t="s">
        <v>119</v>
      </c>
      <c r="D13" s="21" t="s">
        <v>42</v>
      </c>
      <c r="E13" s="94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2" t="s">
        <v>19</v>
      </c>
      <c r="M13" s="143"/>
      <c r="P13" s="60"/>
      <c r="Q13" s="1"/>
      <c r="R13" s="60"/>
      <c r="S13" s="60"/>
      <c r="T13" s="60"/>
    </row>
    <row r="14" spans="1:20" x14ac:dyDescent="0.3">
      <c r="A14" s="42">
        <v>6</v>
      </c>
      <c r="B14" s="20" t="s">
        <v>120</v>
      </c>
      <c r="C14" s="53" t="s">
        <v>121</v>
      </c>
      <c r="D14" s="21" t="s">
        <v>15</v>
      </c>
      <c r="E14" s="94">
        <v>4</v>
      </c>
      <c r="F14" s="23">
        <v>1</v>
      </c>
      <c r="G14" s="20"/>
      <c r="H14" s="20">
        <v>1</v>
      </c>
      <c r="I14" s="20"/>
      <c r="J14" s="20">
        <f t="shared" si="0"/>
        <v>28</v>
      </c>
      <c r="K14" s="20">
        <f t="shared" si="1"/>
        <v>72</v>
      </c>
      <c r="L14" s="142" t="s">
        <v>19</v>
      </c>
      <c r="M14" s="143"/>
      <c r="P14" s="60"/>
      <c r="Q14" s="1"/>
      <c r="R14" s="60"/>
      <c r="S14" s="60"/>
      <c r="T14" s="60"/>
    </row>
    <row r="15" spans="1:20" ht="15" thickBot="1" x14ac:dyDescent="0.35">
      <c r="A15" s="43">
        <v>7</v>
      </c>
      <c r="B15" s="17" t="s">
        <v>66</v>
      </c>
      <c r="C15" s="54" t="s">
        <v>122</v>
      </c>
      <c r="D15" s="22" t="s">
        <v>14</v>
      </c>
      <c r="E15" s="77">
        <v>1</v>
      </c>
      <c r="F15" s="88"/>
      <c r="G15" s="17">
        <v>1</v>
      </c>
      <c r="H15" s="17"/>
      <c r="I15" s="17"/>
      <c r="J15" s="76">
        <f t="shared" si="0"/>
        <v>14</v>
      </c>
      <c r="K15" s="76">
        <f t="shared" si="1"/>
        <v>11</v>
      </c>
      <c r="L15" s="186" t="s">
        <v>20</v>
      </c>
      <c r="M15" s="189"/>
      <c r="P15" s="13"/>
      <c r="Q15" s="13"/>
      <c r="R15" s="13"/>
      <c r="S15" s="13"/>
      <c r="T15" s="13"/>
    </row>
    <row r="16" spans="1:20" ht="15" thickBot="1" x14ac:dyDescent="0.35">
      <c r="A16" s="150" t="s">
        <v>21</v>
      </c>
      <c r="B16" s="151"/>
      <c r="C16" s="151"/>
      <c r="D16" s="152"/>
      <c r="E16" s="153"/>
      <c r="F16" s="153"/>
      <c r="G16" s="153"/>
      <c r="H16" s="153"/>
      <c r="I16" s="153"/>
      <c r="J16" s="153"/>
      <c r="K16" s="153"/>
      <c r="L16" s="153"/>
      <c r="M16" s="154"/>
      <c r="O16" s="60"/>
      <c r="P16" s="60"/>
      <c r="Q16" s="60"/>
      <c r="R16" s="60"/>
      <c r="S16" s="60"/>
    </row>
    <row r="17" spans="1:20" ht="15.75" customHeight="1" x14ac:dyDescent="0.3">
      <c r="A17" s="44">
        <v>8</v>
      </c>
      <c r="B17" s="19" t="s">
        <v>67</v>
      </c>
      <c r="C17" s="89" t="s">
        <v>68</v>
      </c>
      <c r="D17" s="157" t="s">
        <v>14</v>
      </c>
      <c r="E17" s="161">
        <v>2</v>
      </c>
      <c r="F17" s="190"/>
      <c r="G17" s="185">
        <v>2</v>
      </c>
      <c r="H17" s="185"/>
      <c r="I17" s="185"/>
      <c r="J17" s="185">
        <f>SUM(F17:I18)*14</f>
        <v>28</v>
      </c>
      <c r="K17" s="185">
        <f>25*E17-J17</f>
        <v>22</v>
      </c>
      <c r="L17" s="159" t="s">
        <v>14</v>
      </c>
      <c r="M17" s="157"/>
      <c r="P17" s="60"/>
      <c r="Q17" s="60"/>
      <c r="R17" s="60"/>
      <c r="S17" s="60"/>
      <c r="T17" s="60"/>
    </row>
    <row r="18" spans="1:20" ht="15" thickBot="1" x14ac:dyDescent="0.35">
      <c r="A18" s="43">
        <v>9</v>
      </c>
      <c r="B18" s="17" t="s">
        <v>69</v>
      </c>
      <c r="C18" s="92" t="s">
        <v>70</v>
      </c>
      <c r="D18" s="158"/>
      <c r="E18" s="162"/>
      <c r="F18" s="191"/>
      <c r="G18" s="186"/>
      <c r="H18" s="186"/>
      <c r="I18" s="186"/>
      <c r="J18" s="186"/>
      <c r="K18" s="186"/>
      <c r="L18" s="160"/>
      <c r="M18" s="158"/>
      <c r="P18" s="60"/>
      <c r="Q18" s="60"/>
      <c r="R18" s="60"/>
      <c r="S18" s="60"/>
      <c r="T18" s="60"/>
    </row>
    <row r="19" spans="1:20" x14ac:dyDescent="0.3">
      <c r="A19" s="164" t="s">
        <v>22</v>
      </c>
      <c r="B19" s="132"/>
      <c r="C19" s="132"/>
      <c r="D19" s="14" t="s">
        <v>23</v>
      </c>
      <c r="E19" s="182">
        <f t="shared" ref="E19:K19" si="2">SUM(E9:E18)</f>
        <v>30</v>
      </c>
      <c r="F19" s="63">
        <f t="shared" si="2"/>
        <v>11</v>
      </c>
      <c r="G19" s="64">
        <f t="shared" si="2"/>
        <v>9</v>
      </c>
      <c r="H19" s="64">
        <f t="shared" si="2"/>
        <v>2</v>
      </c>
      <c r="I19" s="64">
        <f t="shared" si="2"/>
        <v>0</v>
      </c>
      <c r="J19" s="148">
        <f t="shared" si="2"/>
        <v>308</v>
      </c>
      <c r="K19" s="148">
        <f t="shared" si="2"/>
        <v>442</v>
      </c>
      <c r="L19" s="64" t="s">
        <v>24</v>
      </c>
      <c r="M19" s="80" t="s">
        <v>43</v>
      </c>
      <c r="P19" s="60"/>
      <c r="Q19" s="60"/>
      <c r="R19" s="60"/>
      <c r="S19" s="60"/>
      <c r="T19" s="60"/>
    </row>
    <row r="20" spans="1:20" ht="15" thickBot="1" x14ac:dyDescent="0.35">
      <c r="A20" s="165"/>
      <c r="B20" s="166"/>
      <c r="C20" s="166"/>
      <c r="D20" s="15" t="s">
        <v>25</v>
      </c>
      <c r="E20" s="183"/>
      <c r="F20" s="65">
        <f>COUNT(F9:F18)</f>
        <v>6</v>
      </c>
      <c r="G20" s="16">
        <f>COUNT(G9:G18)</f>
        <v>6</v>
      </c>
      <c r="H20" s="16">
        <f>COUNT(H9:H18)</f>
        <v>2</v>
      </c>
      <c r="I20" s="16">
        <f>COUNT(I9:I18)</f>
        <v>0</v>
      </c>
      <c r="J20" s="149"/>
      <c r="K20" s="149"/>
      <c r="L20" s="17">
        <f>COUNTIF(L9:M18,"=E")</f>
        <v>6</v>
      </c>
      <c r="M20" s="18">
        <f>COUNTIF(L9:M18,"=V")+COUNTIF(L9:M18,"=C")</f>
        <v>2</v>
      </c>
      <c r="P20" s="60"/>
      <c r="Q20" s="60"/>
      <c r="R20" s="60"/>
      <c r="S20" s="60"/>
      <c r="T20" s="60"/>
    </row>
    <row r="21" spans="1:20" ht="15" customHeight="1" thickBot="1" x14ac:dyDescent="0.35">
      <c r="A21" s="178" t="s">
        <v>38</v>
      </c>
      <c r="B21" s="179"/>
      <c r="C21" s="179"/>
      <c r="D21" s="179"/>
      <c r="E21" s="180"/>
      <c r="F21" s="180"/>
      <c r="G21" s="180"/>
      <c r="H21" s="180"/>
      <c r="I21" s="180"/>
      <c r="J21" s="180"/>
      <c r="K21" s="180"/>
      <c r="L21" s="180"/>
      <c r="M21" s="181"/>
      <c r="P21" s="60"/>
      <c r="Q21" s="12"/>
      <c r="R21" s="60"/>
      <c r="S21" s="60"/>
      <c r="T21" s="60"/>
    </row>
    <row r="22" spans="1:20" s="82" customFormat="1" ht="15.75" customHeight="1" x14ac:dyDescent="0.3">
      <c r="A22" s="42">
        <v>10</v>
      </c>
      <c r="B22" s="19" t="s">
        <v>71</v>
      </c>
      <c r="C22" s="53" t="s">
        <v>46</v>
      </c>
      <c r="D22" s="95" t="s">
        <v>14</v>
      </c>
      <c r="E22" s="21">
        <v>5</v>
      </c>
      <c r="F22" s="23">
        <v>2</v>
      </c>
      <c r="G22" s="20">
        <v>2</v>
      </c>
      <c r="H22" s="20"/>
      <c r="I22" s="20"/>
      <c r="J22" s="20">
        <f t="shared" ref="J22:J23" si="3">SUM(F22:I22)*14</f>
        <v>56</v>
      </c>
      <c r="K22" s="20">
        <f t="shared" ref="K22:K23" si="4">E22*25-J22</f>
        <v>69</v>
      </c>
      <c r="L22" s="142" t="s">
        <v>19</v>
      </c>
      <c r="M22" s="143"/>
      <c r="O22"/>
      <c r="P22" s="83"/>
      <c r="Q22" s="84"/>
      <c r="R22" s="85"/>
      <c r="S22" s="85"/>
      <c r="T22" s="85"/>
    </row>
    <row r="23" spans="1:20" ht="15.75" customHeight="1" thickBot="1" x14ac:dyDescent="0.35">
      <c r="A23" s="43">
        <v>11</v>
      </c>
      <c r="B23" s="17" t="s">
        <v>72</v>
      </c>
      <c r="C23" s="92" t="s">
        <v>73</v>
      </c>
      <c r="D23" s="97" t="s">
        <v>14</v>
      </c>
      <c r="E23" s="22">
        <v>3</v>
      </c>
      <c r="F23" s="88"/>
      <c r="G23" s="17"/>
      <c r="H23" s="17"/>
      <c r="I23" s="17">
        <v>4</v>
      </c>
      <c r="J23" s="17">
        <f t="shared" si="3"/>
        <v>56</v>
      </c>
      <c r="K23" s="17">
        <f t="shared" si="4"/>
        <v>19</v>
      </c>
      <c r="L23" s="155" t="s">
        <v>20</v>
      </c>
      <c r="M23" s="156"/>
      <c r="P23" s="60"/>
      <c r="Q23" s="12"/>
      <c r="R23" s="61"/>
      <c r="S23" s="61"/>
      <c r="T23" s="61"/>
    </row>
    <row r="24" spans="1:20" ht="15.75" customHeight="1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8"/>
      <c r="Q24" s="12"/>
      <c r="R24" s="27"/>
      <c r="S24" s="27"/>
      <c r="T24" s="27"/>
    </row>
    <row r="25" spans="1:20" ht="15.75" customHeight="1" x14ac:dyDescent="0.3">
      <c r="B25" s="168" t="s">
        <v>26</v>
      </c>
      <c r="C25" s="39" t="s">
        <v>27</v>
      </c>
      <c r="D25" s="171">
        <f>SUM(F9:I15)</f>
        <v>20</v>
      </c>
      <c r="E25" s="148"/>
      <c r="F25" s="148"/>
      <c r="G25" s="148"/>
      <c r="H25" s="148"/>
      <c r="I25" s="148"/>
      <c r="J25" s="148"/>
      <c r="K25" s="148"/>
      <c r="L25" s="148"/>
      <c r="M25" s="172"/>
      <c r="P25" s="28"/>
      <c r="Q25" s="12"/>
      <c r="R25" s="27"/>
      <c r="S25" s="27"/>
      <c r="T25" s="27"/>
    </row>
    <row r="26" spans="1:20" ht="15.75" customHeight="1" x14ac:dyDescent="0.3">
      <c r="B26" s="169"/>
      <c r="C26" s="40" t="s">
        <v>28</v>
      </c>
      <c r="D26" s="173">
        <f>SUM(F17:I18)</f>
        <v>2</v>
      </c>
      <c r="E26" s="174"/>
      <c r="F26" s="174"/>
      <c r="G26" s="174"/>
      <c r="H26" s="174"/>
      <c r="I26" s="174"/>
      <c r="J26" s="174"/>
      <c r="K26" s="174"/>
      <c r="L26" s="174"/>
      <c r="M26" s="175"/>
      <c r="P26" s="28"/>
      <c r="Q26" s="12"/>
      <c r="R26" s="27"/>
      <c r="S26" s="27"/>
      <c r="T26" s="27"/>
    </row>
    <row r="27" spans="1:20" ht="15.75" customHeight="1" thickBot="1" x14ac:dyDescent="0.35">
      <c r="B27" s="170"/>
      <c r="C27" s="41" t="s">
        <v>29</v>
      </c>
      <c r="D27" s="176">
        <f>SUM(F22:I23)</f>
        <v>8</v>
      </c>
      <c r="E27" s="149"/>
      <c r="F27" s="149"/>
      <c r="G27" s="149"/>
      <c r="H27" s="149"/>
      <c r="I27" s="149"/>
      <c r="J27" s="149"/>
      <c r="K27" s="149"/>
      <c r="L27" s="149"/>
      <c r="M27" s="177"/>
      <c r="P27" s="28"/>
      <c r="Q27" s="12"/>
      <c r="R27" s="27"/>
      <c r="S27" s="27"/>
      <c r="T27" s="27"/>
    </row>
    <row r="28" spans="1:20" s="32" customFormat="1" ht="15.75" customHeight="1" x14ac:dyDescent="0.2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P28" s="36"/>
      <c r="Q28" s="37"/>
      <c r="R28" s="38"/>
      <c r="S28" s="38"/>
      <c r="T28" s="38"/>
    </row>
    <row r="29" spans="1:20" ht="18" customHeight="1" x14ac:dyDescent="0.3">
      <c r="B29" s="4" t="s">
        <v>30</v>
      </c>
      <c r="C29" s="9"/>
      <c r="D29" s="1"/>
      <c r="E29" s="132" t="s">
        <v>31</v>
      </c>
      <c r="F29" s="132"/>
      <c r="G29" s="4"/>
      <c r="H29" s="1"/>
      <c r="I29" s="1"/>
      <c r="J29" s="147" t="s">
        <v>32</v>
      </c>
      <c r="K29" s="147"/>
      <c r="L29" s="147"/>
      <c r="M29" s="147"/>
      <c r="P29" s="13"/>
      <c r="Q29" s="12"/>
      <c r="R29" s="144"/>
      <c r="S29" s="144"/>
      <c r="T29" s="144"/>
    </row>
    <row r="30" spans="1:20" ht="18" customHeight="1" x14ac:dyDescent="0.3">
      <c r="B30" s="167" t="s">
        <v>57</v>
      </c>
      <c r="C30" s="167"/>
      <c r="D30" s="187" t="s">
        <v>64</v>
      </c>
      <c r="E30" s="187"/>
      <c r="F30" s="187"/>
      <c r="G30" s="187"/>
      <c r="H30" s="187"/>
      <c r="I30" s="187"/>
      <c r="J30" s="184" t="s">
        <v>65</v>
      </c>
      <c r="K30" s="184"/>
      <c r="L30" s="184"/>
      <c r="M30" s="184"/>
      <c r="P30" s="13"/>
      <c r="Q30" s="12"/>
      <c r="R30" s="13"/>
      <c r="S30" s="13"/>
      <c r="T30" s="13"/>
    </row>
    <row r="31" spans="1:20" ht="1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3">
      <c r="B38" s="1"/>
      <c r="C38" s="1"/>
      <c r="H38" s="4"/>
      <c r="I38" s="4"/>
      <c r="J38" s="1"/>
      <c r="K38" s="1"/>
      <c r="L38" s="1"/>
    </row>
    <row r="39" spans="2:12" ht="15" customHeight="1" x14ac:dyDescent="0.3">
      <c r="B39" s="1"/>
      <c r="C39" s="1"/>
      <c r="H39" s="4"/>
      <c r="I39" s="4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52" spans="1:13" ht="15" customHeight="1" x14ac:dyDescent="0.3">
      <c r="A52" s="188" t="s">
        <v>33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</row>
    <row r="53" spans="1:13" x14ac:dyDescent="0.3">
      <c r="A53" s="163" t="s">
        <v>36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</row>
  </sheetData>
  <protectedRanges>
    <protectedRange sqref="D2 L2:M2 D30 J30 K1:L1 J17:XFD18 J15:XFD15 J9:O12 R9:XFD14 J13:P14" name="Editabil"/>
    <protectedRange sqref="Q11 Q13:Q14" name="Editabil_13"/>
    <protectedRange sqref="A15:B15 A9:I14" name="Editabil_2"/>
    <protectedRange sqref="E17:I18 A17:C18" name="Editabil_5"/>
    <protectedRange sqref="D17:D18" name="Editabil_1_3"/>
    <protectedRange sqref="A22:B22" name="Editabil_6"/>
    <protectedRange sqref="B23" name="Editabil_2_1"/>
    <protectedRange sqref="A23" name="Editabil_1_1_1"/>
  </protectedRanges>
  <mergeCells count="54">
    <mergeCell ref="L14:M14"/>
    <mergeCell ref="H17:H18"/>
    <mergeCell ref="K17:K18"/>
    <mergeCell ref="D30:I30"/>
    <mergeCell ref="A52:M52"/>
    <mergeCell ref="L15:M15"/>
    <mergeCell ref="I17:I18"/>
    <mergeCell ref="F17:F18"/>
    <mergeCell ref="G17:G18"/>
    <mergeCell ref="J17:J18"/>
    <mergeCell ref="A53:M53"/>
    <mergeCell ref="A19:C20"/>
    <mergeCell ref="B30:C30"/>
    <mergeCell ref="L22:M22"/>
    <mergeCell ref="B25:B27"/>
    <mergeCell ref="D25:M25"/>
    <mergeCell ref="D26:M26"/>
    <mergeCell ref="D27:M27"/>
    <mergeCell ref="A21:M21"/>
    <mergeCell ref="E19:E20"/>
    <mergeCell ref="J19:J20"/>
    <mergeCell ref="J30:M30"/>
    <mergeCell ref="E6:E7"/>
    <mergeCell ref="A6:A7"/>
    <mergeCell ref="L2:M2"/>
    <mergeCell ref="L13:M13"/>
    <mergeCell ref="R29:T29"/>
    <mergeCell ref="L10:M10"/>
    <mergeCell ref="L11:M11"/>
    <mergeCell ref="L12:M12"/>
    <mergeCell ref="J29:M29"/>
    <mergeCell ref="K19:K20"/>
    <mergeCell ref="A16:M16"/>
    <mergeCell ref="E29:F29"/>
    <mergeCell ref="L23:M23"/>
    <mergeCell ref="D17:D18"/>
    <mergeCell ref="L17:M18"/>
    <mergeCell ref="E17:E18"/>
    <mergeCell ref="L4:M4"/>
    <mergeCell ref="J6:K6"/>
    <mergeCell ref="L6:M7"/>
    <mergeCell ref="D1:H1"/>
    <mergeCell ref="L9:M9"/>
    <mergeCell ref="C3:G3"/>
    <mergeCell ref="L3:M3"/>
    <mergeCell ref="F6:I6"/>
    <mergeCell ref="K1:L1"/>
    <mergeCell ref="B2:C2"/>
    <mergeCell ref="D2:H2"/>
    <mergeCell ref="A8:M8"/>
    <mergeCell ref="C4:G4"/>
    <mergeCell ref="B6:B7"/>
    <mergeCell ref="C6:C7"/>
    <mergeCell ref="D6:D7"/>
  </mergeCells>
  <conditionalFormatting sqref="D3:D4">
    <cfRule type="cellIs" dxfId="368" priority="100" operator="equal">
      <formula>"F"</formula>
    </cfRule>
    <cfRule type="cellIs" dxfId="367" priority="93" operator="equal">
      <formula>"DJ"</formula>
    </cfRule>
    <cfRule type="cellIs" dxfId="366" priority="91" operator="equal">
      <formula>"DI"</formula>
    </cfRule>
    <cfRule type="cellIs" dxfId="365" priority="92" operator="equal">
      <formula>"DM"</formula>
    </cfRule>
    <cfRule type="cellIs" dxfId="364" priority="94" operator="equal">
      <formula>"D"</formula>
    </cfRule>
    <cfRule type="cellIs" dxfId="363" priority="95" operator="equal">
      <formula>"SI"</formula>
    </cfRule>
    <cfRule type="cellIs" dxfId="362" priority="96" operator="equal">
      <formula>"SM"</formula>
    </cfRule>
    <cfRule type="cellIs" dxfId="361" priority="97" operator="equal">
      <formula>"SJ"</formula>
    </cfRule>
    <cfRule type="cellIs" dxfId="360" priority="98" operator="equal">
      <formula>"S"</formula>
    </cfRule>
    <cfRule type="cellIs" dxfId="359" priority="99" operator="equal">
      <formula>"C"</formula>
    </cfRule>
  </conditionalFormatting>
  <conditionalFormatting sqref="D9:D15">
    <cfRule type="cellIs" dxfId="358" priority="23" stopIfTrue="1" operator="equal">
      <formula>"DM"</formula>
    </cfRule>
    <cfRule type="cellIs" dxfId="357" priority="24" stopIfTrue="1" operator="equal">
      <formula>"D"</formula>
    </cfRule>
    <cfRule type="cellIs" dxfId="356" priority="25" operator="equal">
      <formula>"SI"</formula>
    </cfRule>
    <cfRule type="cellIs" dxfId="355" priority="26" operator="equal">
      <formula>"SJ"</formula>
    </cfRule>
    <cfRule type="cellIs" dxfId="354" priority="27" operator="equal">
      <formula>"SM"</formula>
    </cfRule>
    <cfRule type="cellIs" dxfId="353" priority="28" operator="equal">
      <formula>"S"</formula>
    </cfRule>
    <cfRule type="cellIs" dxfId="352" priority="29" operator="equal">
      <formula>"C"</formula>
    </cfRule>
    <cfRule type="cellIs" dxfId="351" priority="30" operator="equal">
      <formula>"F"</formula>
    </cfRule>
    <cfRule type="cellIs" dxfId="350" priority="21" stopIfTrue="1" operator="equal">
      <formula>"DI"</formula>
    </cfRule>
    <cfRule type="cellIs" dxfId="349" priority="22" stopIfTrue="1" operator="equal">
      <formula>"DJ"</formula>
    </cfRule>
  </conditionalFormatting>
  <conditionalFormatting sqref="D17">
    <cfRule type="cellIs" dxfId="348" priority="15" operator="equal">
      <formula>"C"</formula>
    </cfRule>
    <cfRule type="cellIs" dxfId="347" priority="11" operator="equal">
      <formula>"SI"</formula>
    </cfRule>
    <cfRule type="cellIs" dxfId="346" priority="12" operator="equal">
      <formula>"SJ"</formula>
    </cfRule>
    <cfRule type="cellIs" dxfId="345" priority="13" operator="equal">
      <formula>"SM"</formula>
    </cfRule>
    <cfRule type="cellIs" dxfId="344" priority="14" operator="equal">
      <formula>"S"</formula>
    </cfRule>
    <cfRule type="cellIs" dxfId="343" priority="16" operator="equal">
      <formula>"F"</formula>
    </cfRule>
    <cfRule type="cellIs" dxfId="342" priority="17" operator="equal">
      <formula>"DI"</formula>
    </cfRule>
    <cfRule type="cellIs" dxfId="341" priority="18" operator="equal">
      <formula>"DM"</formula>
    </cfRule>
    <cfRule type="cellIs" dxfId="340" priority="19" operator="equal">
      <formula>"DJ"</formula>
    </cfRule>
    <cfRule type="cellIs" dxfId="339" priority="20" operator="equal">
      <formula>"D"</formula>
    </cfRule>
  </conditionalFormatting>
  <conditionalFormatting sqref="D22:D23">
    <cfRule type="cellIs" dxfId="338" priority="8" operator="equal">
      <formula>"S"</formula>
    </cfRule>
    <cfRule type="cellIs" dxfId="337" priority="1" stopIfTrue="1" operator="equal">
      <formula>"DI"</formula>
    </cfRule>
    <cfRule type="cellIs" dxfId="336" priority="2" stopIfTrue="1" operator="equal">
      <formula>"DJ"</formula>
    </cfRule>
    <cfRule type="cellIs" dxfId="335" priority="3" stopIfTrue="1" operator="equal">
      <formula>"DM"</formula>
    </cfRule>
    <cfRule type="cellIs" dxfId="334" priority="4" stopIfTrue="1" operator="equal">
      <formula>"D"</formula>
    </cfRule>
    <cfRule type="cellIs" dxfId="333" priority="5" operator="equal">
      <formula>"SI"</formula>
    </cfRule>
    <cfRule type="cellIs" dxfId="332" priority="6" operator="equal">
      <formula>"SJ"</formula>
    </cfRule>
    <cfRule type="cellIs" dxfId="331" priority="7" operator="equal">
      <formula>"SM"</formula>
    </cfRule>
    <cfRule type="cellIs" dxfId="330" priority="9" operator="equal">
      <formula>"C"</formula>
    </cfRule>
    <cfRule type="cellIs" dxfId="329" priority="10" operator="equal">
      <formula>"F"</formula>
    </cfRule>
  </conditionalFormatting>
  <conditionalFormatting sqref="P6:P12">
    <cfRule type="cellIs" dxfId="328" priority="87" operator="equal">
      <formula>"C'"</formula>
    </cfRule>
    <cfRule type="cellIs" dxfId="327" priority="88" operator="equal">
      <formula>"S"</formula>
    </cfRule>
    <cfRule type="cellIs" dxfId="326" priority="89" operator="equal">
      <formula>"C"</formula>
    </cfRule>
    <cfRule type="cellIs" dxfId="325" priority="90" operator="equal">
      <formula>"F"</formula>
    </cfRule>
  </conditionalFormatting>
  <conditionalFormatting sqref="Q8:Q10">
    <cfRule type="cellIs" dxfId="324" priority="35" operator="equal">
      <formula>"C'"</formula>
    </cfRule>
    <cfRule type="cellIs" dxfId="323" priority="36" operator="equal">
      <formula>"S"</formula>
    </cfRule>
    <cfRule type="cellIs" dxfId="322" priority="37" operator="equal">
      <formula>"C"</formula>
    </cfRule>
    <cfRule type="cellIs" dxfId="321" priority="38" operator="equal">
      <formula>"F"</formula>
    </cfRule>
  </conditionalFormatting>
  <conditionalFormatting sqref="Q11 Q13:Q14">
    <cfRule type="cellIs" dxfId="320" priority="41" stopIfTrue="1" operator="equal">
      <formula>"DM"</formula>
    </cfRule>
    <cfRule type="cellIs" dxfId="319" priority="42" stopIfTrue="1" operator="equal">
      <formula>"D"</formula>
    </cfRule>
    <cfRule type="cellIs" dxfId="318" priority="43" operator="equal">
      <formula>"SI"</formula>
    </cfRule>
    <cfRule type="cellIs" dxfId="317" priority="44" operator="equal">
      <formula>"SJ"</formula>
    </cfRule>
    <cfRule type="cellIs" dxfId="316" priority="45" operator="equal">
      <formula>"SM"</formula>
    </cfRule>
    <cfRule type="cellIs" dxfId="315" priority="46" operator="equal">
      <formula>"S"</formula>
    </cfRule>
    <cfRule type="cellIs" dxfId="314" priority="47" operator="equal">
      <formula>"C"</formula>
    </cfRule>
    <cfRule type="cellIs" dxfId="313" priority="39" stopIfTrue="1" operator="equal">
      <formula>"DI"</formula>
    </cfRule>
    <cfRule type="cellIs" dxfId="312" priority="40" stopIfTrue="1" operator="equal">
      <formula>"DJ"</formula>
    </cfRule>
    <cfRule type="cellIs" dxfId="311" priority="48" operator="equal">
      <formula>"F"</formula>
    </cfRule>
  </conditionalFormatting>
  <conditionalFormatting sqref="Q12">
    <cfRule type="cellIs" dxfId="310" priority="31" operator="equal">
      <formula>"C'"</formula>
    </cfRule>
    <cfRule type="cellIs" dxfId="309" priority="33" operator="equal">
      <formula>"C"</formula>
    </cfRule>
    <cfRule type="cellIs" dxfId="308" priority="34" operator="equal">
      <formula>"F"</formula>
    </cfRule>
    <cfRule type="cellIs" dxfId="307" priority="32" operator="equal">
      <formula>"S"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topLeftCell="A7" zoomScaleNormal="100" zoomScaleSheetLayoutView="70" workbookViewId="0">
      <selection activeCell="O26" sqref="O26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44140625" customWidth="1"/>
    <col min="12" max="12" width="3.33203125" style="6" customWidth="1"/>
    <col min="13" max="13" width="8.88671875" style="6" customWidth="1"/>
    <col min="20" max="20" width="10.109375" customWidth="1"/>
  </cols>
  <sheetData>
    <row r="1" spans="1:20" ht="63" customHeight="1" x14ac:dyDescent="0.35">
      <c r="B1" s="3"/>
      <c r="C1" s="4"/>
      <c r="D1" s="126" t="str">
        <f>Sem_I!D1</f>
        <v>Plan de învățământ licență</v>
      </c>
      <c r="E1" s="126"/>
      <c r="F1" s="126"/>
      <c r="G1" s="126"/>
      <c r="H1" s="126"/>
      <c r="I1" s="2"/>
      <c r="J1" s="5"/>
      <c r="K1" s="205"/>
      <c r="L1" s="205"/>
      <c r="P1" s="59"/>
      <c r="Q1" s="59"/>
      <c r="R1" s="59"/>
      <c r="S1" s="59"/>
      <c r="T1" s="59"/>
    </row>
    <row r="2" spans="1:20" ht="15" customHeight="1" x14ac:dyDescent="0.3">
      <c r="B2" s="121"/>
      <c r="C2" s="121"/>
      <c r="D2" s="132" t="str">
        <f>Sem_I!D2</f>
        <v>2025 - 2028</v>
      </c>
      <c r="E2" s="132"/>
      <c r="F2" s="132"/>
      <c r="G2" s="132"/>
      <c r="H2" s="132"/>
      <c r="J2" s="8"/>
      <c r="K2" s="8" t="s">
        <v>0</v>
      </c>
      <c r="L2" s="121" t="str">
        <f>Sem_I!L2</f>
        <v>2025 - 2026</v>
      </c>
      <c r="M2" s="121"/>
      <c r="P2" s="60"/>
      <c r="Q2" s="60"/>
      <c r="R2" s="60"/>
      <c r="S2" s="60"/>
      <c r="T2" s="60"/>
    </row>
    <row r="3" spans="1:20" x14ac:dyDescent="0.3">
      <c r="B3" s="7" t="s">
        <v>1</v>
      </c>
      <c r="C3" s="121" t="str">
        <f>Sem_I!C3</f>
        <v>Asistență socială</v>
      </c>
      <c r="D3" s="121"/>
      <c r="E3" s="121"/>
      <c r="F3" s="121"/>
      <c r="G3" s="121"/>
      <c r="J3" s="8"/>
      <c r="K3" s="8" t="s">
        <v>2</v>
      </c>
      <c r="L3" s="121" t="str">
        <f>Sem_I!L3</f>
        <v>I</v>
      </c>
      <c r="M3" s="121"/>
      <c r="S3" s="60"/>
      <c r="T3" s="60"/>
    </row>
    <row r="4" spans="1:20" x14ac:dyDescent="0.3">
      <c r="B4" s="7" t="s">
        <v>4</v>
      </c>
      <c r="C4" s="121" t="str">
        <f>Sem_I!C4</f>
        <v>Asistență socială</v>
      </c>
      <c r="D4" s="121"/>
      <c r="E4" s="121"/>
      <c r="F4" s="121"/>
      <c r="G4" s="121"/>
      <c r="J4" s="8"/>
      <c r="K4" s="8" t="s">
        <v>5</v>
      </c>
      <c r="L4" s="121" t="s">
        <v>34</v>
      </c>
      <c r="M4" s="121"/>
      <c r="S4" s="60"/>
      <c r="T4" s="60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S5" s="60"/>
      <c r="T5" s="60"/>
    </row>
    <row r="6" spans="1:20" s="1" customFormat="1" ht="20.100000000000001" customHeight="1" x14ac:dyDescent="0.3">
      <c r="A6" s="140" t="s">
        <v>6</v>
      </c>
      <c r="B6" s="122" t="s">
        <v>7</v>
      </c>
      <c r="C6" s="122" t="s">
        <v>8</v>
      </c>
      <c r="D6" s="122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60"/>
      <c r="Q6" s="60"/>
      <c r="R6" s="60"/>
      <c r="S6" s="60"/>
      <c r="T6" s="60"/>
    </row>
    <row r="7" spans="1:20" ht="29.4" thickBot="1" x14ac:dyDescent="0.35">
      <c r="A7" s="212"/>
      <c r="B7" s="206"/>
      <c r="C7" s="206"/>
      <c r="D7" s="206"/>
      <c r="E7" s="207"/>
      <c r="F7" s="72" t="s">
        <v>14</v>
      </c>
      <c r="G7" s="72" t="s">
        <v>15</v>
      </c>
      <c r="H7" s="72" t="s">
        <v>16</v>
      </c>
      <c r="I7" s="72" t="s">
        <v>17</v>
      </c>
      <c r="J7" s="75" t="s">
        <v>58</v>
      </c>
      <c r="K7" s="75" t="s">
        <v>54</v>
      </c>
      <c r="L7" s="206"/>
      <c r="M7" s="208"/>
      <c r="P7" s="60"/>
      <c r="Q7" s="60"/>
      <c r="R7" s="60"/>
      <c r="S7" s="60"/>
      <c r="T7" s="60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98"/>
      <c r="Q8" s="1"/>
      <c r="R8" s="60"/>
      <c r="S8" s="60"/>
      <c r="T8" s="60"/>
    </row>
    <row r="9" spans="1:20" ht="14.4" customHeight="1" thickBot="1" x14ac:dyDescent="0.35">
      <c r="A9" s="44">
        <v>1</v>
      </c>
      <c r="B9" s="19" t="s">
        <v>123</v>
      </c>
      <c r="C9" s="52" t="s">
        <v>124</v>
      </c>
      <c r="D9" s="24" t="s">
        <v>42</v>
      </c>
      <c r="E9" s="56">
        <v>4</v>
      </c>
      <c r="F9" s="55">
        <v>2</v>
      </c>
      <c r="G9" s="19">
        <v>1</v>
      </c>
      <c r="H9" s="19"/>
      <c r="I9" s="19"/>
      <c r="J9" s="73">
        <f t="shared" ref="J9:J15" si="0">SUM(F9:I9)*14</f>
        <v>42</v>
      </c>
      <c r="K9" s="73">
        <f t="shared" ref="K9:K15" si="1">E9*25-J9</f>
        <v>58</v>
      </c>
      <c r="L9" s="127" t="s">
        <v>19</v>
      </c>
      <c r="M9" s="128"/>
      <c r="P9" s="98"/>
      <c r="Q9" s="98"/>
      <c r="R9" s="60"/>
      <c r="S9" s="60"/>
      <c r="T9" s="60"/>
    </row>
    <row r="10" spans="1:20" ht="15" thickBot="1" x14ac:dyDescent="0.35">
      <c r="A10" s="42">
        <v>2</v>
      </c>
      <c r="B10" s="20" t="s">
        <v>125</v>
      </c>
      <c r="C10" s="53" t="s">
        <v>126</v>
      </c>
      <c r="D10" s="24" t="s">
        <v>42</v>
      </c>
      <c r="E10" s="57">
        <v>4</v>
      </c>
      <c r="F10" s="58">
        <v>2</v>
      </c>
      <c r="G10" s="20">
        <v>1</v>
      </c>
      <c r="H10" s="20"/>
      <c r="I10" s="20"/>
      <c r="J10" s="20">
        <f t="shared" ref="J10" si="2">SUM(F10:I10)*14</f>
        <v>42</v>
      </c>
      <c r="K10" s="20">
        <f t="shared" ref="K10" si="3">E10*25-J10</f>
        <v>58</v>
      </c>
      <c r="L10" s="145" t="s">
        <v>19</v>
      </c>
      <c r="M10" s="146"/>
      <c r="P10" s="60"/>
      <c r="Q10" s="98"/>
      <c r="R10" s="60"/>
      <c r="S10" s="60"/>
      <c r="T10" s="60"/>
    </row>
    <row r="11" spans="1:20" ht="15" customHeight="1" x14ac:dyDescent="0.3">
      <c r="A11" s="42">
        <v>3</v>
      </c>
      <c r="B11" s="20" t="s">
        <v>127</v>
      </c>
      <c r="C11" s="53" t="s">
        <v>128</v>
      </c>
      <c r="D11" s="24" t="s">
        <v>42</v>
      </c>
      <c r="E11" s="57">
        <v>4</v>
      </c>
      <c r="F11" s="58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58</v>
      </c>
      <c r="L11" s="142" t="s">
        <v>19</v>
      </c>
      <c r="M11" s="143"/>
      <c r="P11" s="60"/>
      <c r="Q11" s="98"/>
      <c r="R11" s="60"/>
      <c r="S11" s="60"/>
      <c r="T11" s="60"/>
    </row>
    <row r="12" spans="1:20" x14ac:dyDescent="0.3">
      <c r="A12" s="42">
        <v>4</v>
      </c>
      <c r="B12" s="20" t="s">
        <v>129</v>
      </c>
      <c r="C12" s="53" t="s">
        <v>130</v>
      </c>
      <c r="D12" s="21" t="s">
        <v>15</v>
      </c>
      <c r="E12" s="57">
        <v>4</v>
      </c>
      <c r="F12" s="58">
        <v>1</v>
      </c>
      <c r="G12" s="20"/>
      <c r="H12" s="20">
        <v>1</v>
      </c>
      <c r="I12" s="20"/>
      <c r="J12" s="20">
        <f t="shared" si="0"/>
        <v>28</v>
      </c>
      <c r="K12" s="20">
        <f t="shared" si="1"/>
        <v>72</v>
      </c>
      <c r="L12" s="145" t="s">
        <v>19</v>
      </c>
      <c r="M12" s="146"/>
      <c r="P12" s="60"/>
      <c r="Q12" s="1"/>
      <c r="R12" s="60"/>
      <c r="S12" s="60"/>
      <c r="T12" s="60"/>
    </row>
    <row r="13" spans="1:20" x14ac:dyDescent="0.3">
      <c r="A13" s="42">
        <v>5</v>
      </c>
      <c r="B13" s="20" t="s">
        <v>131</v>
      </c>
      <c r="C13" s="53" t="s">
        <v>132</v>
      </c>
      <c r="D13" s="21" t="s">
        <v>42</v>
      </c>
      <c r="E13" s="57">
        <v>4</v>
      </c>
      <c r="F13" s="58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5" t="s">
        <v>19</v>
      </c>
      <c r="M13" s="146"/>
      <c r="P13" s="60"/>
      <c r="Q13" s="98"/>
      <c r="R13" s="60"/>
      <c r="S13" s="60"/>
      <c r="T13" s="60"/>
    </row>
    <row r="14" spans="1:20" x14ac:dyDescent="0.3">
      <c r="A14" s="42">
        <v>6</v>
      </c>
      <c r="B14" s="20" t="s">
        <v>133</v>
      </c>
      <c r="C14" s="53" t="s">
        <v>134</v>
      </c>
      <c r="D14" s="21" t="s">
        <v>15</v>
      </c>
      <c r="E14" s="57">
        <v>4</v>
      </c>
      <c r="F14" s="58"/>
      <c r="G14" s="20"/>
      <c r="H14" s="20"/>
      <c r="I14" s="20">
        <v>3</v>
      </c>
      <c r="J14" s="20">
        <f t="shared" si="0"/>
        <v>42</v>
      </c>
      <c r="K14" s="20">
        <f t="shared" si="1"/>
        <v>58</v>
      </c>
      <c r="L14" s="145" t="s">
        <v>14</v>
      </c>
      <c r="M14" s="146"/>
      <c r="P14" s="60"/>
      <c r="Q14" s="1"/>
      <c r="R14" s="60"/>
      <c r="S14" s="60"/>
      <c r="T14" s="60"/>
    </row>
    <row r="15" spans="1:20" ht="14.25" customHeight="1" thickBot="1" x14ac:dyDescent="0.35">
      <c r="A15" s="43">
        <v>7</v>
      </c>
      <c r="B15" s="17" t="s">
        <v>74</v>
      </c>
      <c r="C15" s="54" t="s">
        <v>79</v>
      </c>
      <c r="D15" s="22" t="s">
        <v>14</v>
      </c>
      <c r="E15" s="99">
        <v>1</v>
      </c>
      <c r="F15" s="101"/>
      <c r="G15" s="17">
        <v>1</v>
      </c>
      <c r="H15" s="17"/>
      <c r="I15" s="17"/>
      <c r="J15" s="20">
        <f t="shared" si="0"/>
        <v>14</v>
      </c>
      <c r="K15" s="20">
        <f t="shared" si="1"/>
        <v>11</v>
      </c>
      <c r="L15" s="145" t="s">
        <v>20</v>
      </c>
      <c r="M15" s="146"/>
      <c r="P15" s="60"/>
      <c r="Q15" s="60"/>
      <c r="R15" s="60"/>
      <c r="S15" s="60"/>
      <c r="T15" s="60"/>
    </row>
    <row r="16" spans="1:20" ht="15" customHeight="1" thickBot="1" x14ac:dyDescent="0.35">
      <c r="A16" s="150" t="s">
        <v>21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98"/>
      <c r="P16" s="60"/>
      <c r="Q16" s="60"/>
      <c r="R16" s="60"/>
      <c r="S16" s="60"/>
      <c r="T16" s="60"/>
    </row>
    <row r="17" spans="1:20" ht="15.6" customHeight="1" x14ac:dyDescent="0.3">
      <c r="A17" s="44">
        <v>8</v>
      </c>
      <c r="B17" s="19" t="s">
        <v>75</v>
      </c>
      <c r="C17" s="89" t="s">
        <v>76</v>
      </c>
      <c r="D17" s="157" t="s">
        <v>14</v>
      </c>
      <c r="E17" s="201">
        <v>2</v>
      </c>
      <c r="F17" s="203"/>
      <c r="G17" s="127">
        <v>2</v>
      </c>
      <c r="H17" s="127"/>
      <c r="I17" s="127"/>
      <c r="J17" s="185">
        <f>SUM(F17:I18)*14</f>
        <v>28</v>
      </c>
      <c r="K17" s="185">
        <f>25*E17-J17</f>
        <v>22</v>
      </c>
      <c r="L17" s="159" t="s">
        <v>14</v>
      </c>
      <c r="M17" s="157"/>
      <c r="P17" s="60"/>
      <c r="Q17" s="60"/>
      <c r="R17" s="60"/>
      <c r="S17" s="60"/>
      <c r="T17" s="60"/>
    </row>
    <row r="18" spans="1:20" ht="15" customHeight="1" thickBot="1" x14ac:dyDescent="0.35">
      <c r="A18" s="66">
        <v>9</v>
      </c>
      <c r="B18" s="91" t="s">
        <v>77</v>
      </c>
      <c r="C18" s="103" t="s">
        <v>78</v>
      </c>
      <c r="D18" s="158"/>
      <c r="E18" s="202"/>
      <c r="F18" s="204"/>
      <c r="G18" s="155"/>
      <c r="H18" s="155"/>
      <c r="I18" s="155"/>
      <c r="J18" s="186"/>
      <c r="K18" s="186"/>
      <c r="L18" s="160"/>
      <c r="M18" s="158"/>
      <c r="P18" s="60"/>
      <c r="Q18" s="60"/>
      <c r="R18" s="60"/>
      <c r="S18" s="60"/>
      <c r="T18" s="60"/>
    </row>
    <row r="19" spans="1:20" ht="15" customHeight="1" x14ac:dyDescent="0.3">
      <c r="A19" s="44">
        <v>10</v>
      </c>
      <c r="B19" s="19" t="s">
        <v>135</v>
      </c>
      <c r="C19" s="89" t="s">
        <v>136</v>
      </c>
      <c r="D19" s="199" t="s">
        <v>42</v>
      </c>
      <c r="E19" s="201">
        <v>3</v>
      </c>
      <c r="F19" s="203">
        <v>1</v>
      </c>
      <c r="G19" s="127">
        <v>1</v>
      </c>
      <c r="H19" s="127"/>
      <c r="I19" s="127"/>
      <c r="J19" s="185">
        <f>SUM(F19:I20)*14</f>
        <v>28</v>
      </c>
      <c r="K19" s="185">
        <f>25*E19-J19</f>
        <v>47</v>
      </c>
      <c r="L19" s="159" t="s">
        <v>19</v>
      </c>
      <c r="M19" s="157"/>
      <c r="P19" s="60"/>
      <c r="Q19" s="60"/>
      <c r="R19" s="60"/>
      <c r="S19" s="60"/>
      <c r="T19" s="60"/>
    </row>
    <row r="20" spans="1:20" ht="15" customHeight="1" thickBot="1" x14ac:dyDescent="0.35">
      <c r="A20" s="43">
        <v>11</v>
      </c>
      <c r="B20" s="17" t="s">
        <v>137</v>
      </c>
      <c r="C20" s="92" t="s">
        <v>138</v>
      </c>
      <c r="D20" s="200"/>
      <c r="E20" s="202"/>
      <c r="F20" s="204"/>
      <c r="G20" s="155"/>
      <c r="H20" s="155"/>
      <c r="I20" s="155"/>
      <c r="J20" s="192"/>
      <c r="K20" s="192"/>
      <c r="L20" s="193"/>
      <c r="M20" s="194"/>
      <c r="P20" s="60"/>
      <c r="Q20" s="60"/>
      <c r="R20" s="60"/>
      <c r="S20" s="60"/>
      <c r="T20" s="60"/>
    </row>
    <row r="21" spans="1:20" ht="16.2" customHeight="1" x14ac:dyDescent="0.3">
      <c r="A21" s="164" t="s">
        <v>22</v>
      </c>
      <c r="B21" s="132"/>
      <c r="C21" s="132"/>
      <c r="D21" s="14" t="s">
        <v>23</v>
      </c>
      <c r="E21" s="182">
        <f t="shared" ref="E21:J21" si="4">SUM(E9:E20)</f>
        <v>30</v>
      </c>
      <c r="F21" s="63">
        <f t="shared" si="4"/>
        <v>10</v>
      </c>
      <c r="G21" s="64">
        <f t="shared" si="4"/>
        <v>8</v>
      </c>
      <c r="H21" s="64">
        <f t="shared" si="4"/>
        <v>1</v>
      </c>
      <c r="I21" s="64">
        <f t="shared" si="4"/>
        <v>3</v>
      </c>
      <c r="J21" s="148">
        <f t="shared" si="4"/>
        <v>308</v>
      </c>
      <c r="K21" s="148">
        <f>SUM(K9:K20)</f>
        <v>442</v>
      </c>
      <c r="L21" s="64" t="s">
        <v>24</v>
      </c>
      <c r="M21" s="69" t="s">
        <v>43</v>
      </c>
      <c r="P21" s="60"/>
      <c r="Q21" s="60"/>
      <c r="R21" s="60"/>
      <c r="S21" s="60"/>
      <c r="T21" s="60"/>
    </row>
    <row r="22" spans="1:20" ht="14.25" customHeight="1" thickBot="1" x14ac:dyDescent="0.35">
      <c r="A22" s="165"/>
      <c r="B22" s="166"/>
      <c r="C22" s="166"/>
      <c r="D22" s="15" t="s">
        <v>25</v>
      </c>
      <c r="E22" s="183"/>
      <c r="F22" s="65">
        <f>COUNT(F9:F20)</f>
        <v>6</v>
      </c>
      <c r="G22" s="16">
        <f>COUNT(G9:G20)</f>
        <v>7</v>
      </c>
      <c r="H22" s="16">
        <f>COUNT(H9:H20)</f>
        <v>1</v>
      </c>
      <c r="I22" s="16">
        <f>COUNT(I9:I20)</f>
        <v>1</v>
      </c>
      <c r="J22" s="149"/>
      <c r="K22" s="149"/>
      <c r="L22" s="17">
        <f>COUNTIF(L9:M20,"=E")</f>
        <v>6</v>
      </c>
      <c r="M22" s="18">
        <f>COUNTIF(L9:M20,"=V")+COUNTIF(L9:M20,"=C")</f>
        <v>3</v>
      </c>
      <c r="P22" s="60"/>
      <c r="Q22" s="60"/>
      <c r="R22" s="60"/>
      <c r="S22" s="60"/>
      <c r="T22" s="60"/>
    </row>
    <row r="23" spans="1:20" ht="15" customHeight="1" thickBot="1" x14ac:dyDescent="0.35">
      <c r="A23" s="196" t="s">
        <v>38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1"/>
      <c r="P23" s="60"/>
      <c r="Q23" s="12"/>
      <c r="R23" s="60"/>
      <c r="S23" s="60"/>
      <c r="T23" s="60"/>
    </row>
    <row r="24" spans="1:20" s="82" customFormat="1" ht="43.2" x14ac:dyDescent="0.3">
      <c r="A24" s="46">
        <v>12</v>
      </c>
      <c r="B24" s="19" t="s">
        <v>80</v>
      </c>
      <c r="C24" s="89" t="s">
        <v>81</v>
      </c>
      <c r="D24" s="94" t="s">
        <v>14</v>
      </c>
      <c r="E24" s="57">
        <v>5</v>
      </c>
      <c r="F24" s="55">
        <v>2</v>
      </c>
      <c r="G24" s="19">
        <v>2</v>
      </c>
      <c r="H24" s="19"/>
      <c r="I24" s="19"/>
      <c r="J24" s="19">
        <f t="shared" ref="J24:J25" si="5">SUM(F24:I24)*14</f>
        <v>56</v>
      </c>
      <c r="K24" s="19">
        <f t="shared" ref="K24:K25" si="6">E24*25-J24</f>
        <v>69</v>
      </c>
      <c r="L24" s="127" t="s">
        <v>19</v>
      </c>
      <c r="M24" s="128"/>
      <c r="P24" s="83"/>
      <c r="Q24" s="84"/>
      <c r="R24" s="83"/>
      <c r="S24" s="83"/>
      <c r="T24" s="83"/>
    </row>
    <row r="25" spans="1:20" ht="15" thickBot="1" x14ac:dyDescent="0.35">
      <c r="A25" s="43">
        <v>13</v>
      </c>
      <c r="B25" s="17" t="s">
        <v>82</v>
      </c>
      <c r="C25" s="92" t="s">
        <v>83</v>
      </c>
      <c r="D25" s="99" t="s">
        <v>14</v>
      </c>
      <c r="E25" s="97">
        <v>3</v>
      </c>
      <c r="F25" s="101"/>
      <c r="G25" s="17"/>
      <c r="H25" s="17"/>
      <c r="I25" s="17">
        <v>4</v>
      </c>
      <c r="J25" s="17">
        <f t="shared" si="5"/>
        <v>56</v>
      </c>
      <c r="K25" s="17">
        <f t="shared" si="6"/>
        <v>19</v>
      </c>
      <c r="L25" s="155" t="s">
        <v>20</v>
      </c>
      <c r="M25" s="156"/>
      <c r="P25" s="60"/>
      <c r="Q25" s="12"/>
      <c r="R25" s="60"/>
      <c r="S25" s="60"/>
      <c r="T25" s="60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8"/>
      <c r="Q26" s="12"/>
      <c r="R26" s="27"/>
      <c r="S26" s="27"/>
      <c r="T26" s="27"/>
    </row>
    <row r="27" spans="1:20" ht="15.75" customHeight="1" x14ac:dyDescent="0.3">
      <c r="B27" s="168" t="s">
        <v>26</v>
      </c>
      <c r="C27" s="39" t="str">
        <f>Sem_I!C25</f>
        <v>Discipline Obligatorii:</v>
      </c>
      <c r="D27" s="171">
        <f>SUM(F9:I15)</f>
        <v>18</v>
      </c>
      <c r="E27" s="148"/>
      <c r="F27" s="148"/>
      <c r="G27" s="148"/>
      <c r="H27" s="148"/>
      <c r="I27" s="148"/>
      <c r="J27" s="148"/>
      <c r="K27" s="148"/>
      <c r="L27" s="148"/>
      <c r="M27" s="172"/>
      <c r="P27" s="28"/>
      <c r="Q27" s="12"/>
      <c r="R27" s="27"/>
      <c r="S27" s="27"/>
      <c r="T27" s="27"/>
    </row>
    <row r="28" spans="1:20" ht="15.75" customHeight="1" x14ac:dyDescent="0.3">
      <c r="B28" s="169"/>
      <c r="C28" s="40" t="str">
        <f>Sem_I!C26</f>
        <v>Discipline Opționale:</v>
      </c>
      <c r="D28" s="173">
        <f>SUM(F17:I20)</f>
        <v>4</v>
      </c>
      <c r="E28" s="174"/>
      <c r="F28" s="174"/>
      <c r="G28" s="174"/>
      <c r="H28" s="174"/>
      <c r="I28" s="174"/>
      <c r="J28" s="174"/>
      <c r="K28" s="174"/>
      <c r="L28" s="174"/>
      <c r="M28" s="175"/>
      <c r="P28" s="28"/>
      <c r="Q28" s="12"/>
      <c r="R28" s="27"/>
      <c r="S28" s="27"/>
      <c r="T28" s="27"/>
    </row>
    <row r="29" spans="1:20" ht="15.75" customHeight="1" thickBot="1" x14ac:dyDescent="0.35">
      <c r="B29" s="170"/>
      <c r="C29" s="41" t="str">
        <f>Sem_I!C27</f>
        <v>Discipline Facultative:</v>
      </c>
      <c r="D29" s="176">
        <f>SUM(F24:I25)</f>
        <v>8</v>
      </c>
      <c r="E29" s="149"/>
      <c r="F29" s="149"/>
      <c r="G29" s="149"/>
      <c r="H29" s="149"/>
      <c r="I29" s="149"/>
      <c r="J29" s="149"/>
      <c r="K29" s="149"/>
      <c r="L29" s="149"/>
      <c r="M29" s="177"/>
      <c r="P29" s="28"/>
      <c r="Q29" s="12"/>
      <c r="R29" s="27"/>
      <c r="S29" s="27"/>
      <c r="T29" s="27"/>
    </row>
    <row r="30" spans="1:20" s="32" customFormat="1" ht="15.75" customHeight="1" x14ac:dyDescent="0.2">
      <c r="A30" s="2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36"/>
      <c r="Q30" s="37"/>
      <c r="R30" s="38"/>
      <c r="S30" s="38"/>
      <c r="T30" s="38"/>
    </row>
    <row r="31" spans="1:20" ht="18" customHeight="1" x14ac:dyDescent="0.3">
      <c r="B31" s="4" t="s">
        <v>30</v>
      </c>
      <c r="C31" s="9"/>
      <c r="D31" s="1"/>
      <c r="E31" s="132" t="s">
        <v>31</v>
      </c>
      <c r="F31" s="132"/>
      <c r="G31" s="4"/>
      <c r="H31" s="1"/>
      <c r="I31" s="1"/>
      <c r="J31" s="147" t="s">
        <v>32</v>
      </c>
      <c r="K31" s="147"/>
      <c r="L31" s="147"/>
      <c r="M31" s="147"/>
      <c r="P31" s="13"/>
      <c r="Q31" s="12"/>
      <c r="R31" s="144"/>
      <c r="S31" s="144"/>
      <c r="T31" s="144"/>
    </row>
    <row r="32" spans="1:20" ht="21.6" customHeight="1" x14ac:dyDescent="0.3">
      <c r="B32" s="167" t="str">
        <f>Sem_I!B30</f>
        <v>Mihnea - Cosmin COSTOIU</v>
      </c>
      <c r="C32" s="167"/>
      <c r="D32" s="187" t="str">
        <f>Sem_I!D30</f>
        <v>Marius-Claudiu LANGA</v>
      </c>
      <c r="E32" s="187"/>
      <c r="F32" s="187"/>
      <c r="G32" s="187"/>
      <c r="H32" s="187"/>
      <c r="I32" s="187"/>
      <c r="J32" s="184" t="str">
        <f>Sem_I!J30</f>
        <v>Manuela-Mihaela CIUCUREL</v>
      </c>
      <c r="K32" s="184"/>
      <c r="L32" s="184"/>
      <c r="M32" s="184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4"/>
      <c r="E44" s="4"/>
      <c r="F44" s="4"/>
      <c r="G44" s="4"/>
      <c r="H44" s="1"/>
      <c r="I44" s="1"/>
      <c r="J44" s="1"/>
      <c r="K44" s="1"/>
      <c r="L44" s="1"/>
    </row>
    <row r="45" spans="2:20" x14ac:dyDescent="0.3">
      <c r="B45" s="1"/>
      <c r="C45" s="1"/>
      <c r="D45" s="4"/>
      <c r="E45" s="4"/>
      <c r="F45" s="4"/>
      <c r="G45" s="4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32"/>
      <c r="F47" s="132"/>
      <c r="G47" s="132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32"/>
      <c r="F48" s="132"/>
      <c r="G48" s="132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3" spans="1:13" x14ac:dyDescent="0.3">
      <c r="A53" s="197" t="s">
        <v>37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</row>
    <row r="54" spans="1:13" ht="15" customHeight="1" x14ac:dyDescent="0.3">
      <c r="A54" s="195" t="s">
        <v>36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</row>
  </sheetData>
  <protectedRanges>
    <protectedRange sqref="Q8 Q12 Q14" name="Editabil_12"/>
    <protectedRange sqref="A24" name="Editabil_15"/>
    <protectedRange sqref="B24:B25" name="Editabil_3_5"/>
    <protectedRange sqref="A25" name="Editabil_1_1_1"/>
    <protectedRange sqref="E12:I12 A9 C9:I9 A11:B13 C12 C13:I13 A14:C15 E14:I14 A10:I10 C11:I11" name="Editabil_3"/>
    <protectedRange sqref="D12 D14" name="Editabil_1_2"/>
    <protectedRange sqref="B9" name="Editabil_2_1"/>
    <protectedRange sqref="E17:I18 C19:I20 C17:C18 A17:B20" name="Editabil_4"/>
    <protectedRange sqref="D17:D18" name="Editabil_1_1_2"/>
  </protectedRanges>
  <mergeCells count="65">
    <mergeCell ref="A8:M8"/>
    <mergeCell ref="A6:A7"/>
    <mergeCell ref="B6:B7"/>
    <mergeCell ref="C6:C7"/>
    <mergeCell ref="L15:M15"/>
    <mergeCell ref="L9:M9"/>
    <mergeCell ref="L11:M11"/>
    <mergeCell ref="L12:M12"/>
    <mergeCell ref="L13:M13"/>
    <mergeCell ref="L10:M10"/>
    <mergeCell ref="L14:M14"/>
    <mergeCell ref="H17:H18"/>
    <mergeCell ref="I17:I18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L3:M3"/>
    <mergeCell ref="J31:M31"/>
    <mergeCell ref="R31:T31"/>
    <mergeCell ref="A16:M16"/>
    <mergeCell ref="A21:C22"/>
    <mergeCell ref="E21:E22"/>
    <mergeCell ref="J21:J22"/>
    <mergeCell ref="K21:K22"/>
    <mergeCell ref="D17:D18"/>
    <mergeCell ref="D19:D20"/>
    <mergeCell ref="E17:E18"/>
    <mergeCell ref="E19:E20"/>
    <mergeCell ref="F17:F18"/>
    <mergeCell ref="G17:G18"/>
    <mergeCell ref="F19:F20"/>
    <mergeCell ref="G19:G20"/>
    <mergeCell ref="H19:H20"/>
    <mergeCell ref="I19:I20"/>
    <mergeCell ref="A54:M54"/>
    <mergeCell ref="E48:G48"/>
    <mergeCell ref="A23:M23"/>
    <mergeCell ref="B27:B29"/>
    <mergeCell ref="D27:M27"/>
    <mergeCell ref="D28:M28"/>
    <mergeCell ref="D29:M29"/>
    <mergeCell ref="E47:G47"/>
    <mergeCell ref="A53:M53"/>
    <mergeCell ref="B32:C32"/>
    <mergeCell ref="L25:M25"/>
    <mergeCell ref="L24:M24"/>
    <mergeCell ref="D32:I32"/>
    <mergeCell ref="J32:M32"/>
    <mergeCell ref="E31:F31"/>
    <mergeCell ref="L17:M18"/>
    <mergeCell ref="K19:K20"/>
    <mergeCell ref="L19:M20"/>
    <mergeCell ref="J19:J20"/>
    <mergeCell ref="J17:J18"/>
    <mergeCell ref="K17:K18"/>
  </mergeCells>
  <conditionalFormatting sqref="D1:D8 D21:D23 D26:D42">
    <cfRule type="cellIs" dxfId="306" priority="187" operator="equal">
      <formula>"DA"</formula>
    </cfRule>
    <cfRule type="cellIs" dxfId="305" priority="183" operator="equal">
      <formula>"DS"</formula>
    </cfRule>
    <cfRule type="cellIs" dxfId="304" priority="196" operator="equal">
      <formula>"DC"</formula>
    </cfRule>
  </conditionalFormatting>
  <conditionalFormatting sqref="D9:D11 D13">
    <cfRule type="cellIs" dxfId="303" priority="52" operator="equal">
      <formula>"DM"</formula>
    </cfRule>
    <cfRule type="cellIs" dxfId="302" priority="51" operator="equal">
      <formula>"DI"</formula>
    </cfRule>
    <cfRule type="cellIs" dxfId="301" priority="54" operator="equal">
      <formula>"D"</formula>
    </cfRule>
    <cfRule type="cellIs" dxfId="300" priority="53" operator="equal">
      <formula>"DJ"</formula>
    </cfRule>
  </conditionalFormatting>
  <conditionalFormatting sqref="D9:D13">
    <cfRule type="cellIs" dxfId="299" priority="46" operator="equal">
      <formula>"SJ"</formula>
    </cfRule>
    <cfRule type="cellIs" dxfId="298" priority="45" operator="equal">
      <formula>"SI"</formula>
    </cfRule>
    <cfRule type="cellIs" dxfId="297" priority="50" operator="equal">
      <formula>"F"</formula>
    </cfRule>
    <cfRule type="cellIs" dxfId="296" priority="49" operator="equal">
      <formula>"C"</formula>
    </cfRule>
    <cfRule type="cellIs" dxfId="295" priority="48" operator="equal">
      <formula>"S"</formula>
    </cfRule>
    <cfRule type="cellIs" dxfId="294" priority="47" operator="equal">
      <formula>"SM"</formula>
    </cfRule>
  </conditionalFormatting>
  <conditionalFormatting sqref="D12">
    <cfRule type="cellIs" dxfId="293" priority="41" stopIfTrue="1" operator="equal">
      <formula>"DI"</formula>
    </cfRule>
    <cfRule type="cellIs" dxfId="292" priority="42" stopIfTrue="1" operator="equal">
      <formula>"DJ"</formula>
    </cfRule>
    <cfRule type="cellIs" dxfId="291" priority="44" stopIfTrue="1" operator="equal">
      <formula>"D"</formula>
    </cfRule>
    <cfRule type="cellIs" dxfId="290" priority="43" stopIfTrue="1" operator="equal">
      <formula>"DM"</formula>
    </cfRule>
  </conditionalFormatting>
  <conditionalFormatting sqref="D14">
    <cfRule type="cellIs" dxfId="289" priority="35" operator="equal">
      <formula>"SI"</formula>
    </cfRule>
    <cfRule type="cellIs" dxfId="288" priority="36" operator="equal">
      <formula>"SJ"</formula>
    </cfRule>
    <cfRule type="cellIs" dxfId="287" priority="37" operator="equal">
      <formula>"SM"</formula>
    </cfRule>
    <cfRule type="cellIs" dxfId="286" priority="38" operator="equal">
      <formula>"S"</formula>
    </cfRule>
    <cfRule type="cellIs" dxfId="285" priority="39" operator="equal">
      <formula>"C"</formula>
    </cfRule>
    <cfRule type="cellIs" dxfId="284" priority="40" operator="equal">
      <formula>"F"</formula>
    </cfRule>
    <cfRule type="cellIs" dxfId="283" priority="31" stopIfTrue="1" operator="equal">
      <formula>"DI"</formula>
    </cfRule>
    <cfRule type="cellIs" dxfId="282" priority="32" stopIfTrue="1" operator="equal">
      <formula>"DJ"</formula>
    </cfRule>
    <cfRule type="cellIs" dxfId="281" priority="33" stopIfTrue="1" operator="equal">
      <formula>"DM"</formula>
    </cfRule>
    <cfRule type="cellIs" dxfId="280" priority="34" stopIfTrue="1" operator="equal">
      <formula>"D"</formula>
    </cfRule>
  </conditionalFormatting>
  <conditionalFormatting sqref="D15">
    <cfRule type="cellIs" dxfId="279" priority="22" operator="equal">
      <formula>"DM"</formula>
    </cfRule>
    <cfRule type="cellIs" dxfId="278" priority="23" operator="equal">
      <formula>"DJ"</formula>
    </cfRule>
    <cfRule type="cellIs" dxfId="277" priority="24" operator="equal">
      <formula>"D"</formula>
    </cfRule>
    <cfRule type="cellIs" dxfId="276" priority="25" operator="equal">
      <formula>"SI"</formula>
    </cfRule>
    <cfRule type="cellIs" dxfId="275" priority="26" operator="equal">
      <formula>"SM"</formula>
    </cfRule>
    <cfRule type="cellIs" dxfId="274" priority="27" operator="equal">
      <formula>"SJ"</formula>
    </cfRule>
    <cfRule type="cellIs" dxfId="273" priority="28" operator="equal">
      <formula>"S"</formula>
    </cfRule>
    <cfRule type="cellIs" dxfId="272" priority="29" operator="equal">
      <formula>"C"</formula>
    </cfRule>
    <cfRule type="cellIs" dxfId="271" priority="30" operator="equal">
      <formula>"F"</formula>
    </cfRule>
    <cfRule type="cellIs" dxfId="270" priority="21" operator="equal">
      <formula>"DI"</formula>
    </cfRule>
  </conditionalFormatting>
  <conditionalFormatting sqref="D17">
    <cfRule type="cellIs" dxfId="269" priority="5" operator="equal">
      <formula>"SI"</formula>
    </cfRule>
    <cfRule type="cellIs" dxfId="268" priority="6" operator="equal">
      <formula>"SM"</formula>
    </cfRule>
    <cfRule type="cellIs" dxfId="267" priority="7" operator="equal">
      <formula>"SJ"</formula>
    </cfRule>
    <cfRule type="cellIs" dxfId="266" priority="8" operator="equal">
      <formula>"S"</formula>
    </cfRule>
    <cfRule type="cellIs" dxfId="265" priority="9" operator="equal">
      <formula>"C"</formula>
    </cfRule>
    <cfRule type="cellIs" dxfId="264" priority="10" operator="equal">
      <formula>"F"</formula>
    </cfRule>
    <cfRule type="cellIs" dxfId="263" priority="1" operator="equal">
      <formula>"DI"</formula>
    </cfRule>
    <cfRule type="cellIs" dxfId="262" priority="2" operator="equal">
      <formula>"DM"</formula>
    </cfRule>
    <cfRule type="cellIs" dxfId="261" priority="3" operator="equal">
      <formula>"DJ"</formula>
    </cfRule>
    <cfRule type="cellIs" dxfId="260" priority="4" operator="equal">
      <formula>"D"</formula>
    </cfRule>
  </conditionalFormatting>
  <conditionalFormatting sqref="D19">
    <cfRule type="cellIs" dxfId="259" priority="18" operator="equal">
      <formula>"S"</formula>
    </cfRule>
    <cfRule type="cellIs" dxfId="258" priority="17" operator="equal">
      <formula>"SJ"</formula>
    </cfRule>
    <cfRule type="cellIs" dxfId="257" priority="16" operator="equal">
      <formula>"SM"</formula>
    </cfRule>
    <cfRule type="cellIs" dxfId="256" priority="15" operator="equal">
      <formula>"SI"</formula>
    </cfRule>
    <cfRule type="cellIs" dxfId="255" priority="14" operator="equal">
      <formula>"D"</formula>
    </cfRule>
    <cfRule type="cellIs" dxfId="254" priority="13" operator="equal">
      <formula>"DJ"</formula>
    </cfRule>
    <cfRule type="cellIs" dxfId="253" priority="12" operator="equal">
      <formula>"DM"</formula>
    </cfRule>
    <cfRule type="cellIs" dxfId="252" priority="19" operator="equal">
      <formula>"C"</formula>
    </cfRule>
    <cfRule type="cellIs" dxfId="251" priority="20" operator="equal">
      <formula>"F"</formula>
    </cfRule>
    <cfRule type="cellIs" dxfId="250" priority="11" operator="equal">
      <formula>"DI"</formula>
    </cfRule>
  </conditionalFormatting>
  <conditionalFormatting sqref="D24">
    <cfRule type="cellIs" dxfId="249" priority="80" operator="equal">
      <formula>"D"</formula>
    </cfRule>
    <cfRule type="cellIs" dxfId="248" priority="79" operator="equal">
      <formula>"DJ"</formula>
    </cfRule>
    <cfRule type="cellIs" dxfId="247" priority="78" operator="equal">
      <formula>"DM"</formula>
    </cfRule>
    <cfRule type="cellIs" dxfId="246" priority="77" operator="equal">
      <formula>"DI"</formula>
    </cfRule>
  </conditionalFormatting>
  <conditionalFormatting sqref="D24:D25">
    <cfRule type="cellIs" dxfId="245" priority="76" operator="equal">
      <formula>"F"</formula>
    </cfRule>
    <cfRule type="cellIs" dxfId="244" priority="75" operator="equal">
      <formula>"C"</formula>
    </cfRule>
    <cfRule type="cellIs" dxfId="243" priority="74" operator="equal">
      <formula>"S"</formula>
    </cfRule>
    <cfRule type="cellIs" dxfId="242" priority="73" operator="equal">
      <formula>"SM"</formula>
    </cfRule>
    <cfRule type="cellIs" dxfId="241" priority="72" operator="equal">
      <formula>"SJ"</formula>
    </cfRule>
    <cfRule type="cellIs" dxfId="240" priority="71" operator="equal">
      <formula>"SI"</formula>
    </cfRule>
  </conditionalFormatting>
  <conditionalFormatting sqref="D25">
    <cfRule type="cellIs" dxfId="239" priority="68" stopIfTrue="1" operator="equal">
      <formula>"DJ"</formula>
    </cfRule>
    <cfRule type="cellIs" dxfId="238" priority="69" stopIfTrue="1" operator="equal">
      <formula>"DM"</formula>
    </cfRule>
    <cfRule type="cellIs" dxfId="237" priority="70" stopIfTrue="1" operator="equal">
      <formula>"D"</formula>
    </cfRule>
    <cfRule type="cellIs" dxfId="236" priority="67" stopIfTrue="1" operator="equal">
      <formula>"DI"</formula>
    </cfRule>
  </conditionalFormatting>
  <conditionalFormatting sqref="P8:P9">
    <cfRule type="cellIs" dxfId="235" priority="109" operator="equal">
      <formula>"C'"</formula>
    </cfRule>
    <cfRule type="cellIs" dxfId="234" priority="110" operator="equal">
      <formula>"S"</formula>
    </cfRule>
    <cfRule type="cellIs" dxfId="233" priority="111" operator="equal">
      <formula>"C"</formula>
    </cfRule>
    <cfRule type="cellIs" dxfId="232" priority="112" operator="equal">
      <formula>"F"</formula>
    </cfRule>
  </conditionalFormatting>
  <conditionalFormatting sqref="Q8 Q12 Q14">
    <cfRule type="cellIs" dxfId="231" priority="65" operator="equal">
      <formula>"SM"</formula>
    </cfRule>
    <cfRule type="cellIs" dxfId="230" priority="64" operator="equal">
      <formula>"SI"</formula>
    </cfRule>
    <cfRule type="cellIs" dxfId="229" priority="63" operator="equal">
      <formula>"D"</formula>
    </cfRule>
    <cfRule type="cellIs" dxfId="228" priority="62" operator="equal">
      <formula>"DJ"</formula>
    </cfRule>
    <cfRule type="cellIs" dxfId="227" priority="61" operator="equal">
      <formula>"DM"</formula>
    </cfRule>
    <cfRule type="cellIs" dxfId="226" priority="60" operator="equal">
      <formula>"DI"</formula>
    </cfRule>
    <cfRule type="cellIs" dxfId="225" priority="66" operator="equal">
      <formula>"SJ"</formula>
    </cfRule>
  </conditionalFormatting>
  <conditionalFormatting sqref="Q8:Q14">
    <cfRule type="cellIs" dxfId="224" priority="58" operator="equal">
      <formula>"F"</formula>
    </cfRule>
    <cfRule type="cellIs" dxfId="223" priority="57" operator="equal">
      <formula>"C"</formula>
    </cfRule>
    <cfRule type="cellIs" dxfId="222" priority="56" operator="equal">
      <formula>"S"</formula>
    </cfRule>
  </conditionalFormatting>
  <conditionalFormatting sqref="Q9:Q11">
    <cfRule type="cellIs" dxfId="221" priority="59" operator="equal">
      <formula>"C'"</formula>
    </cfRule>
  </conditionalFormatting>
  <conditionalFormatting sqref="Q13">
    <cfRule type="cellIs" dxfId="220" priority="55" operator="equal">
      <formula>"C'"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tabSelected="1" topLeftCell="A7" zoomScaleNormal="100" zoomScaleSheetLayoutView="85" workbookViewId="0">
      <selection activeCell="P17" sqref="P17"/>
    </sheetView>
  </sheetViews>
  <sheetFormatPr defaultRowHeight="14.4" x14ac:dyDescent="0.3"/>
  <cols>
    <col min="1" max="1" width="4.6640625" style="26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6640625" customWidth="1"/>
    <col min="12" max="12" width="3.6640625" style="6" customWidth="1"/>
    <col min="13" max="13" width="8.44140625" style="6" customWidth="1"/>
  </cols>
  <sheetData>
    <row r="1" spans="1:20" ht="66.75" customHeight="1" x14ac:dyDescent="0.35">
      <c r="B1" s="3"/>
      <c r="C1" s="4"/>
      <c r="D1" s="126" t="str">
        <f>Sem_I!D1</f>
        <v>Plan de învățământ licență</v>
      </c>
      <c r="E1" s="126"/>
      <c r="F1" s="126"/>
      <c r="G1" s="126"/>
      <c r="H1" s="126"/>
      <c r="I1" s="2"/>
      <c r="J1" s="5"/>
      <c r="K1" s="205"/>
      <c r="L1" s="205"/>
      <c r="P1" s="62"/>
      <c r="Q1" s="62"/>
      <c r="R1" s="62"/>
      <c r="S1" s="62"/>
      <c r="T1" s="62"/>
    </row>
    <row r="2" spans="1:20" ht="15" customHeight="1" x14ac:dyDescent="0.3">
      <c r="B2" s="121"/>
      <c r="C2" s="121"/>
      <c r="D2" s="132" t="str">
        <f>Sem_I!D2</f>
        <v>2025 - 2028</v>
      </c>
      <c r="E2" s="132"/>
      <c r="F2" s="132"/>
      <c r="G2" s="132"/>
      <c r="H2" s="132"/>
      <c r="J2" s="8"/>
      <c r="K2" s="8" t="s">
        <v>0</v>
      </c>
      <c r="L2" s="121" t="s">
        <v>41</v>
      </c>
      <c r="M2" s="121"/>
      <c r="S2" s="13"/>
      <c r="T2" s="13"/>
    </row>
    <row r="3" spans="1:20" x14ac:dyDescent="0.3">
      <c r="B3" s="7" t="s">
        <v>1</v>
      </c>
      <c r="C3" s="121" t="str">
        <f>Sem_I!C3</f>
        <v>Asistență socială</v>
      </c>
      <c r="D3" s="121"/>
      <c r="E3" s="121"/>
      <c r="F3" s="121"/>
      <c r="G3" s="121"/>
      <c r="J3" s="8"/>
      <c r="K3" s="8" t="s">
        <v>2</v>
      </c>
      <c r="L3" s="121" t="s">
        <v>34</v>
      </c>
      <c r="M3" s="121"/>
      <c r="S3" s="13"/>
      <c r="T3" s="13"/>
    </row>
    <row r="4" spans="1:20" x14ac:dyDescent="0.3">
      <c r="B4" s="7" t="s">
        <v>4</v>
      </c>
      <c r="C4" s="121" t="str">
        <f>Sem_I!C4</f>
        <v>Asistență socială</v>
      </c>
      <c r="D4" s="121"/>
      <c r="E4" s="121"/>
      <c r="F4" s="121"/>
      <c r="G4" s="121"/>
      <c r="J4" s="8"/>
      <c r="K4" s="8" t="s">
        <v>5</v>
      </c>
      <c r="L4" s="121" t="s">
        <v>3</v>
      </c>
      <c r="M4" s="121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21" t="s">
        <v>35</v>
      </c>
      <c r="B6" s="122" t="s">
        <v>7</v>
      </c>
      <c r="C6" s="122" t="s">
        <v>8</v>
      </c>
      <c r="D6" s="122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13"/>
      <c r="Q6" s="13"/>
      <c r="R6" s="13"/>
      <c r="S6" s="13"/>
      <c r="T6" s="13"/>
    </row>
    <row r="7" spans="1:20" ht="29.4" thickBot="1" x14ac:dyDescent="0.35">
      <c r="A7" s="222"/>
      <c r="B7" s="124"/>
      <c r="C7" s="124"/>
      <c r="D7" s="124"/>
      <c r="E7" s="139"/>
      <c r="F7" s="10" t="s">
        <v>14</v>
      </c>
      <c r="G7" s="10" t="s">
        <v>15</v>
      </c>
      <c r="H7" s="10" t="s">
        <v>16</v>
      </c>
      <c r="I7" s="10" t="s">
        <v>17</v>
      </c>
      <c r="J7" s="74" t="s">
        <v>58</v>
      </c>
      <c r="K7" s="74" t="s">
        <v>54</v>
      </c>
      <c r="L7" s="124"/>
      <c r="M7" s="125"/>
      <c r="P7" s="13"/>
      <c r="Q7" s="98"/>
      <c r="R7" s="13"/>
      <c r="S7" s="13"/>
      <c r="T7" s="13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13"/>
      <c r="Q8" s="98"/>
      <c r="R8" s="13"/>
      <c r="S8" s="13"/>
      <c r="T8" s="13"/>
    </row>
    <row r="9" spans="1:20" x14ac:dyDescent="0.3">
      <c r="A9" s="44">
        <v>1</v>
      </c>
      <c r="B9" s="19" t="s">
        <v>139</v>
      </c>
      <c r="C9" s="52" t="s">
        <v>140</v>
      </c>
      <c r="D9" s="24" t="s">
        <v>42</v>
      </c>
      <c r="E9" s="78">
        <v>5</v>
      </c>
      <c r="F9" s="25">
        <v>2</v>
      </c>
      <c r="G9" s="19">
        <v>2</v>
      </c>
      <c r="H9" s="19"/>
      <c r="I9" s="19"/>
      <c r="J9" s="19">
        <f t="shared" ref="J9:J14" si="0">SUM(F9:I9)*14</f>
        <v>56</v>
      </c>
      <c r="K9" s="19">
        <f t="shared" ref="K9:K14" si="1">E9*25-J9</f>
        <v>69</v>
      </c>
      <c r="L9" s="127" t="s">
        <v>19</v>
      </c>
      <c r="M9" s="128"/>
      <c r="P9" s="13"/>
      <c r="Q9" s="98"/>
      <c r="R9" s="13"/>
      <c r="S9" s="13"/>
      <c r="T9" s="13"/>
    </row>
    <row r="10" spans="1:20" ht="28.2" customHeight="1" x14ac:dyDescent="0.3">
      <c r="A10" s="42">
        <v>2</v>
      </c>
      <c r="B10" s="20" t="s">
        <v>141</v>
      </c>
      <c r="C10" s="53" t="s">
        <v>142</v>
      </c>
      <c r="D10" s="21" t="s">
        <v>15</v>
      </c>
      <c r="E10" s="94">
        <v>5</v>
      </c>
      <c r="F10" s="23">
        <v>2</v>
      </c>
      <c r="G10" s="20"/>
      <c r="H10" s="20">
        <v>1</v>
      </c>
      <c r="I10" s="20"/>
      <c r="J10" s="20">
        <f t="shared" si="0"/>
        <v>42</v>
      </c>
      <c r="K10" s="20">
        <f t="shared" si="1"/>
        <v>83</v>
      </c>
      <c r="L10" s="142" t="s">
        <v>19</v>
      </c>
      <c r="M10" s="143"/>
      <c r="P10" s="13"/>
      <c r="Q10" s="98"/>
      <c r="R10" s="13"/>
      <c r="S10" s="13"/>
      <c r="T10" s="13"/>
    </row>
    <row r="11" spans="1:20" ht="15" customHeight="1" x14ac:dyDescent="0.3">
      <c r="A11" s="42">
        <v>3</v>
      </c>
      <c r="B11" s="20" t="s">
        <v>143</v>
      </c>
      <c r="C11" s="53" t="s">
        <v>144</v>
      </c>
      <c r="D11" s="21" t="s">
        <v>15</v>
      </c>
      <c r="E11" s="94">
        <v>5</v>
      </c>
      <c r="F11" s="23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83</v>
      </c>
      <c r="L11" s="145" t="s">
        <v>19</v>
      </c>
      <c r="M11" s="146"/>
      <c r="P11" s="13"/>
      <c r="Q11" s="13"/>
      <c r="R11" s="13"/>
      <c r="S11" s="13"/>
      <c r="T11" s="13"/>
    </row>
    <row r="12" spans="1:20" ht="15" customHeight="1" x14ac:dyDescent="0.3">
      <c r="A12" s="42">
        <v>4</v>
      </c>
      <c r="B12" s="20" t="s">
        <v>145</v>
      </c>
      <c r="C12" s="53" t="s">
        <v>146</v>
      </c>
      <c r="D12" s="21" t="s">
        <v>15</v>
      </c>
      <c r="E12" s="94">
        <v>4</v>
      </c>
      <c r="F12" s="23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45" t="s">
        <v>19</v>
      </c>
      <c r="M12" s="146"/>
      <c r="P12" s="13"/>
      <c r="Q12" s="13"/>
      <c r="R12" s="13"/>
      <c r="S12" s="13"/>
      <c r="T12" s="13"/>
    </row>
    <row r="13" spans="1:20" ht="15" customHeight="1" x14ac:dyDescent="0.3">
      <c r="A13" s="42">
        <v>5</v>
      </c>
      <c r="B13" s="20" t="s">
        <v>147</v>
      </c>
      <c r="C13" s="53" t="s">
        <v>148</v>
      </c>
      <c r="D13" s="21" t="s">
        <v>15</v>
      </c>
      <c r="E13" s="94">
        <v>4</v>
      </c>
      <c r="F13" s="23"/>
      <c r="G13" s="20"/>
      <c r="H13" s="20"/>
      <c r="I13" s="20">
        <v>3</v>
      </c>
      <c r="J13" s="20">
        <f t="shared" si="0"/>
        <v>42</v>
      </c>
      <c r="K13" s="20">
        <f t="shared" si="1"/>
        <v>58</v>
      </c>
      <c r="L13" s="145" t="s">
        <v>14</v>
      </c>
      <c r="M13" s="146"/>
      <c r="P13" s="13"/>
      <c r="Q13" s="13"/>
      <c r="R13" s="13"/>
      <c r="S13" s="13"/>
      <c r="T13" s="13"/>
    </row>
    <row r="14" spans="1:20" ht="16.8" customHeight="1" thickBot="1" x14ac:dyDescent="0.35">
      <c r="A14" s="43">
        <v>6</v>
      </c>
      <c r="B14" s="17" t="s">
        <v>84</v>
      </c>
      <c r="C14" s="54" t="s">
        <v>89</v>
      </c>
      <c r="D14" s="22" t="s">
        <v>14</v>
      </c>
      <c r="E14" s="77">
        <v>1</v>
      </c>
      <c r="F14" s="88"/>
      <c r="G14" s="17">
        <v>1</v>
      </c>
      <c r="H14" s="17"/>
      <c r="I14" s="17"/>
      <c r="J14" s="20">
        <f t="shared" si="0"/>
        <v>14</v>
      </c>
      <c r="K14" s="20">
        <f t="shared" si="1"/>
        <v>11</v>
      </c>
      <c r="L14" s="145" t="s">
        <v>20</v>
      </c>
      <c r="M14" s="146"/>
      <c r="P14" s="13"/>
      <c r="Q14" s="13"/>
      <c r="R14" s="13"/>
      <c r="S14" s="13"/>
      <c r="T14" s="13"/>
    </row>
    <row r="15" spans="1:20" ht="15" customHeight="1" thickBot="1" x14ac:dyDescent="0.35">
      <c r="A15" s="220" t="s">
        <v>21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4"/>
      <c r="P15" s="13"/>
      <c r="Q15" s="13"/>
      <c r="R15" s="13"/>
      <c r="S15" s="13"/>
      <c r="T15" s="13"/>
    </row>
    <row r="16" spans="1:20" x14ac:dyDescent="0.3">
      <c r="A16" s="44">
        <v>7</v>
      </c>
      <c r="B16" s="19" t="s">
        <v>85</v>
      </c>
      <c r="C16" s="89" t="s">
        <v>86</v>
      </c>
      <c r="D16" s="157" t="s">
        <v>14</v>
      </c>
      <c r="E16" s="201">
        <v>2</v>
      </c>
      <c r="F16" s="203"/>
      <c r="G16" s="127">
        <v>2</v>
      </c>
      <c r="H16" s="127"/>
      <c r="I16" s="127"/>
      <c r="J16" s="185">
        <f>SUM(F16:I17)*14</f>
        <v>28</v>
      </c>
      <c r="K16" s="185">
        <f>25*E16-J16</f>
        <v>22</v>
      </c>
      <c r="L16" s="159" t="s">
        <v>14</v>
      </c>
      <c r="M16" s="157"/>
      <c r="P16" s="13"/>
      <c r="Q16" s="13"/>
      <c r="R16" s="13"/>
      <c r="S16" s="13"/>
      <c r="T16" s="13"/>
    </row>
    <row r="17" spans="1:20" ht="15" customHeight="1" thickBot="1" x14ac:dyDescent="0.35">
      <c r="A17" s="66">
        <v>8</v>
      </c>
      <c r="B17" s="91" t="s">
        <v>87</v>
      </c>
      <c r="C17" s="103" t="s">
        <v>88</v>
      </c>
      <c r="D17" s="158"/>
      <c r="E17" s="202"/>
      <c r="F17" s="204"/>
      <c r="G17" s="155"/>
      <c r="H17" s="155"/>
      <c r="I17" s="155"/>
      <c r="J17" s="186"/>
      <c r="K17" s="186"/>
      <c r="L17" s="160"/>
      <c r="M17" s="158"/>
      <c r="P17" s="13"/>
      <c r="Q17" s="13"/>
      <c r="R17" s="13"/>
      <c r="S17" s="13"/>
      <c r="T17" s="13"/>
    </row>
    <row r="18" spans="1:20" x14ac:dyDescent="0.3">
      <c r="A18" s="44">
        <v>9</v>
      </c>
      <c r="B18" s="19" t="s">
        <v>149</v>
      </c>
      <c r="C18" s="89" t="s">
        <v>150</v>
      </c>
      <c r="D18" s="213" t="s">
        <v>15</v>
      </c>
      <c r="E18" s="201">
        <v>4</v>
      </c>
      <c r="F18" s="203">
        <v>2</v>
      </c>
      <c r="G18" s="127">
        <v>1</v>
      </c>
      <c r="H18" s="127"/>
      <c r="I18" s="127"/>
      <c r="J18" s="185">
        <f>SUM(F18:I19)*14</f>
        <v>42</v>
      </c>
      <c r="K18" s="185">
        <f>25*E18-J18</f>
        <v>58</v>
      </c>
      <c r="L18" s="159" t="s">
        <v>19</v>
      </c>
      <c r="M18" s="157"/>
      <c r="P18" s="13"/>
      <c r="Q18" s="13"/>
      <c r="R18" s="13"/>
      <c r="S18" s="13"/>
      <c r="T18" s="13"/>
    </row>
    <row r="19" spans="1:20" ht="15" customHeight="1" thickBot="1" x14ac:dyDescent="0.35">
      <c r="A19" s="43">
        <v>10</v>
      </c>
      <c r="B19" s="17" t="s">
        <v>151</v>
      </c>
      <c r="C19" s="92" t="s">
        <v>152</v>
      </c>
      <c r="D19" s="214"/>
      <c r="E19" s="202"/>
      <c r="F19" s="204"/>
      <c r="G19" s="155"/>
      <c r="H19" s="155"/>
      <c r="I19" s="155"/>
      <c r="J19" s="186"/>
      <c r="K19" s="186"/>
      <c r="L19" s="160"/>
      <c r="M19" s="158"/>
      <c r="P19" s="13"/>
      <c r="Q19" s="13"/>
      <c r="R19" s="13"/>
      <c r="S19" s="13"/>
      <c r="T19" s="13"/>
    </row>
    <row r="20" spans="1:20" ht="15" customHeight="1" x14ac:dyDescent="0.3">
      <c r="A20" s="218" t="s">
        <v>22</v>
      </c>
      <c r="B20" s="148"/>
      <c r="C20" s="172"/>
      <c r="D20" s="70" t="s">
        <v>23</v>
      </c>
      <c r="E20" s="182">
        <f>SUM(E9:E19)</f>
        <v>30</v>
      </c>
      <c r="F20" s="63">
        <f>SUM(F9:F19)</f>
        <v>10</v>
      </c>
      <c r="G20" s="64">
        <f t="shared" ref="G20:I20" si="2">SUM(G9:G19)</f>
        <v>8</v>
      </c>
      <c r="H20" s="64">
        <f t="shared" si="2"/>
        <v>1</v>
      </c>
      <c r="I20" s="64">
        <f t="shared" si="2"/>
        <v>3</v>
      </c>
      <c r="J20" s="148">
        <f>SUM(J9:J19)</f>
        <v>308</v>
      </c>
      <c r="K20" s="148">
        <f>SUM(K9:K19)</f>
        <v>442</v>
      </c>
      <c r="L20" s="68" t="s">
        <v>24</v>
      </c>
      <c r="M20" s="69" t="s">
        <v>43</v>
      </c>
      <c r="P20" s="13"/>
      <c r="Q20" s="13"/>
      <c r="R20" s="13"/>
      <c r="S20" s="13"/>
      <c r="T20" s="13"/>
    </row>
    <row r="21" spans="1:20" ht="15" customHeight="1" thickBot="1" x14ac:dyDescent="0.35">
      <c r="A21" s="219"/>
      <c r="B21" s="149"/>
      <c r="C21" s="177"/>
      <c r="D21" s="71" t="s">
        <v>25</v>
      </c>
      <c r="E21" s="183"/>
      <c r="F21" s="65">
        <f>COUNT(F9:F19)</f>
        <v>5</v>
      </c>
      <c r="G21" s="65">
        <f t="shared" ref="G21:I21" si="3">COUNT(G9:G19)</f>
        <v>6</v>
      </c>
      <c r="H21" s="65">
        <f t="shared" si="3"/>
        <v>1</v>
      </c>
      <c r="I21" s="65">
        <f t="shared" si="3"/>
        <v>1</v>
      </c>
      <c r="J21" s="149"/>
      <c r="K21" s="149"/>
      <c r="L21" s="17">
        <f>COUNTIF(L9:M19,"=E")</f>
        <v>5</v>
      </c>
      <c r="M21" s="18">
        <f>COUNTIF(L9:M19,"=V")+COUNTIF(L9:M19,"=C")</f>
        <v>3</v>
      </c>
      <c r="P21" s="13"/>
      <c r="Q21" s="13"/>
      <c r="R21" s="13"/>
      <c r="S21" s="13"/>
      <c r="T21" s="13"/>
    </row>
    <row r="22" spans="1:20" ht="15" customHeight="1" thickBot="1" x14ac:dyDescent="0.35">
      <c r="A22" s="215" t="s">
        <v>38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7"/>
      <c r="P22" s="13"/>
      <c r="Q22" s="12"/>
      <c r="R22" s="13"/>
      <c r="S22" s="13"/>
      <c r="T22" s="13"/>
    </row>
    <row r="23" spans="1:20" s="82" customFormat="1" ht="40.799999999999997" customHeight="1" x14ac:dyDescent="0.3">
      <c r="A23" s="46">
        <v>11</v>
      </c>
      <c r="B23" s="19" t="s">
        <v>90</v>
      </c>
      <c r="C23" s="89" t="s">
        <v>47</v>
      </c>
      <c r="D23" s="95" t="s">
        <v>14</v>
      </c>
      <c r="E23" s="21">
        <v>5</v>
      </c>
      <c r="F23" s="23">
        <v>2</v>
      </c>
      <c r="G23" s="20">
        <v>2</v>
      </c>
      <c r="H23" s="20"/>
      <c r="I23" s="20"/>
      <c r="J23" s="20">
        <f t="shared" ref="J23:J24" si="4">SUM(F23:I23)*14</f>
        <v>56</v>
      </c>
      <c r="K23" s="20">
        <f t="shared" ref="K23:K24" si="5">E23*25-J23</f>
        <v>69</v>
      </c>
      <c r="L23" s="145" t="s">
        <v>19</v>
      </c>
      <c r="M23" s="146"/>
      <c r="P23" s="86"/>
      <c r="Q23" s="84"/>
      <c r="R23" s="87"/>
      <c r="S23" s="87"/>
      <c r="T23" s="87"/>
    </row>
    <row r="24" spans="1:20" s="82" customFormat="1" ht="15" customHeight="1" thickBot="1" x14ac:dyDescent="0.35">
      <c r="A24" s="43">
        <v>12</v>
      </c>
      <c r="B24" s="17" t="s">
        <v>91</v>
      </c>
      <c r="C24" s="92" t="s">
        <v>92</v>
      </c>
      <c r="D24" s="97" t="s">
        <v>14</v>
      </c>
      <c r="E24" s="22">
        <v>3</v>
      </c>
      <c r="F24" s="88"/>
      <c r="G24" s="17"/>
      <c r="H24" s="17"/>
      <c r="I24" s="17">
        <v>4</v>
      </c>
      <c r="J24" s="17">
        <f t="shared" si="4"/>
        <v>56</v>
      </c>
      <c r="K24" s="17">
        <f t="shared" si="5"/>
        <v>19</v>
      </c>
      <c r="L24" s="155" t="s">
        <v>20</v>
      </c>
      <c r="M24" s="156"/>
      <c r="P24" s="86"/>
      <c r="Q24" s="84"/>
      <c r="R24" s="87"/>
      <c r="S24" s="87"/>
      <c r="T24" s="87"/>
    </row>
    <row r="25" spans="1:20" ht="18" customHeight="1" thickBot="1" x14ac:dyDescent="0.35">
      <c r="B25" s="3"/>
      <c r="C25" s="3"/>
      <c r="D25" s="1"/>
      <c r="E25" s="3"/>
      <c r="F25" s="3"/>
      <c r="G25" s="3"/>
      <c r="H25" s="1"/>
      <c r="I25" s="1"/>
      <c r="J25" s="3"/>
      <c r="K25" s="3"/>
      <c r="L25" s="166"/>
      <c r="M25" s="166"/>
      <c r="P25" s="13"/>
      <c r="Q25" s="13"/>
      <c r="R25" s="13"/>
      <c r="S25" s="13"/>
      <c r="T25" s="13"/>
    </row>
    <row r="26" spans="1:20" ht="15" customHeight="1" x14ac:dyDescent="0.3">
      <c r="B26" s="168" t="s">
        <v>26</v>
      </c>
      <c r="C26" s="39" t="str">
        <f>Sem_I!C25</f>
        <v>Discipline Obligatorii:</v>
      </c>
      <c r="D26" s="171">
        <f>SUM(F9:I14)</f>
        <v>17</v>
      </c>
      <c r="E26" s="148"/>
      <c r="F26" s="148"/>
      <c r="G26" s="148"/>
      <c r="H26" s="148"/>
      <c r="I26" s="148"/>
      <c r="J26" s="148"/>
      <c r="K26" s="148"/>
      <c r="L26" s="148"/>
      <c r="M26" s="172"/>
      <c r="P26" s="13"/>
      <c r="Q26" s="13"/>
      <c r="R26" s="13"/>
      <c r="S26" s="13"/>
      <c r="T26" s="13"/>
    </row>
    <row r="27" spans="1:20" ht="15" customHeight="1" x14ac:dyDescent="0.3">
      <c r="B27" s="169"/>
      <c r="C27" s="40" t="str">
        <f>Sem_I!C26</f>
        <v>Discipline Opționale:</v>
      </c>
      <c r="D27" s="173">
        <f>SUM(F16:I19)</f>
        <v>5</v>
      </c>
      <c r="E27" s="174"/>
      <c r="F27" s="174"/>
      <c r="G27" s="174"/>
      <c r="H27" s="174"/>
      <c r="I27" s="174"/>
      <c r="J27" s="174"/>
      <c r="K27" s="174"/>
      <c r="L27" s="174"/>
      <c r="M27" s="175"/>
      <c r="P27" s="13"/>
      <c r="Q27" s="13"/>
      <c r="R27" s="13"/>
      <c r="S27" s="13"/>
      <c r="T27" s="13"/>
    </row>
    <row r="28" spans="1:20" ht="15" thickBot="1" x14ac:dyDescent="0.35">
      <c r="B28" s="170"/>
      <c r="C28" s="41" t="str">
        <f>Sem_I!C27</f>
        <v>Discipline Facultative:</v>
      </c>
      <c r="D28" s="176">
        <f>SUM(F23:I24)</f>
        <v>8</v>
      </c>
      <c r="E28" s="149"/>
      <c r="F28" s="149"/>
      <c r="G28" s="149"/>
      <c r="H28" s="149"/>
      <c r="I28" s="149"/>
      <c r="J28" s="149"/>
      <c r="K28" s="149"/>
      <c r="L28" s="149"/>
      <c r="M28" s="177"/>
      <c r="P28" s="13"/>
      <c r="Q28" s="13"/>
      <c r="R28" s="13"/>
      <c r="S28" s="13"/>
      <c r="T28" s="13"/>
    </row>
    <row r="29" spans="1:20" x14ac:dyDescent="0.3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13"/>
      <c r="Q29" s="13"/>
      <c r="R29" s="13"/>
      <c r="S29" s="13"/>
      <c r="T29" s="13"/>
    </row>
    <row r="30" spans="1:20" x14ac:dyDescent="0.3">
      <c r="B30" s="4" t="s">
        <v>30</v>
      </c>
      <c r="C30" s="9"/>
      <c r="D30" s="1"/>
      <c r="E30" s="132" t="s">
        <v>31</v>
      </c>
      <c r="F30" s="132"/>
      <c r="G30" s="4"/>
      <c r="H30" s="1"/>
      <c r="I30" s="1"/>
      <c r="J30" s="147" t="s">
        <v>32</v>
      </c>
      <c r="K30" s="147"/>
      <c r="L30" s="147"/>
      <c r="M30" s="147"/>
      <c r="P30" s="13"/>
      <c r="Q30" s="13"/>
      <c r="R30" s="13"/>
      <c r="S30" s="13"/>
      <c r="T30" s="13"/>
    </row>
    <row r="31" spans="1:20" ht="17.399999999999999" customHeight="1" x14ac:dyDescent="0.3">
      <c r="B31" s="167" t="str">
        <f>Sem_I!B30</f>
        <v>Mihnea - Cosmin COSTOIU</v>
      </c>
      <c r="C31" s="167"/>
      <c r="D31" s="187" t="str">
        <f>Sem_I!D30</f>
        <v>Marius-Claudiu LANGA</v>
      </c>
      <c r="E31" s="187"/>
      <c r="F31" s="187"/>
      <c r="G31" s="187"/>
      <c r="H31" s="187"/>
      <c r="I31" s="187"/>
      <c r="J31" s="184" t="str">
        <f>Sem_I!J30</f>
        <v>Manuela-Mihaela CIUCUREL</v>
      </c>
      <c r="K31" s="184"/>
      <c r="L31" s="184"/>
      <c r="M31" s="184"/>
      <c r="P31" s="13"/>
      <c r="Q31" s="13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3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2:20" ht="15" customHeight="1" x14ac:dyDescent="0.3">
      <c r="B34" s="1"/>
      <c r="C34" s="1"/>
      <c r="H34" s="4"/>
      <c r="I34" s="4"/>
      <c r="J34" s="1"/>
      <c r="K34" s="1"/>
      <c r="L34" s="1"/>
    </row>
    <row r="35" spans="2:20" x14ac:dyDescent="0.3">
      <c r="B35" s="1"/>
      <c r="C35" s="1"/>
      <c r="D35" s="1"/>
      <c r="E35" s="4"/>
      <c r="F35" s="4"/>
      <c r="G35" s="4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53" spans="1:13" x14ac:dyDescent="0.3">
      <c r="A53" s="197" t="s">
        <v>37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</row>
    <row r="54" spans="1:13" ht="15" customHeight="1" x14ac:dyDescent="0.3">
      <c r="A54" s="195" t="s">
        <v>36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</row>
  </sheetData>
  <protectedRanges>
    <protectedRange sqref="A23" name="Editabil_13"/>
    <protectedRange sqref="B23" name="Editabil_3_1_4"/>
    <protectedRange sqref="B24" name="Editabil_1_1"/>
    <protectedRange sqref="A24" name="Editabil_1_1_1"/>
    <protectedRange sqref="C9:I9 A9:A14 C10:C14 E10:I13" name="Editabil_4"/>
    <protectedRange sqref="D10:D13" name="Editabil_1_3"/>
    <protectedRange sqref="B9:B14" name="Editabil_2_2"/>
    <protectedRange sqref="A16:A19 C16:I19" name="Editabil_5"/>
    <protectedRange sqref="B16:B19" name="Editabil_2_3"/>
  </protectedRanges>
  <mergeCells count="62">
    <mergeCell ref="A8:M8"/>
    <mergeCell ref="A6:A7"/>
    <mergeCell ref="L9:M9"/>
    <mergeCell ref="G16:G17"/>
    <mergeCell ref="L10:M10"/>
    <mergeCell ref="L11:M11"/>
    <mergeCell ref="A15:M15"/>
    <mergeCell ref="D16:D17"/>
    <mergeCell ref="L16:M17"/>
    <mergeCell ref="K16:K17"/>
    <mergeCell ref="I16:I17"/>
    <mergeCell ref="J16:J17"/>
    <mergeCell ref="H16:H17"/>
    <mergeCell ref="E16:E17"/>
    <mergeCell ref="F16:F17"/>
    <mergeCell ref="L12:M12"/>
    <mergeCell ref="L13:M13"/>
    <mergeCell ref="L14:M14"/>
    <mergeCell ref="K1:L1"/>
    <mergeCell ref="B2:C2"/>
    <mergeCell ref="L2:M2"/>
    <mergeCell ref="C3:G3"/>
    <mergeCell ref="L3:M3"/>
    <mergeCell ref="D1:H1"/>
    <mergeCell ref="D2:H2"/>
    <mergeCell ref="C4:G4"/>
    <mergeCell ref="L4:M4"/>
    <mergeCell ref="B6:B7"/>
    <mergeCell ref="C6:C7"/>
    <mergeCell ref="D6:D7"/>
    <mergeCell ref="E6:E7"/>
    <mergeCell ref="J6:K6"/>
    <mergeCell ref="L6:M7"/>
    <mergeCell ref="F6:I6"/>
    <mergeCell ref="A54:M54"/>
    <mergeCell ref="E30:F30"/>
    <mergeCell ref="L23:M23"/>
    <mergeCell ref="L25:M25"/>
    <mergeCell ref="B26:B28"/>
    <mergeCell ref="D26:M26"/>
    <mergeCell ref="D27:M27"/>
    <mergeCell ref="D28:M28"/>
    <mergeCell ref="B31:C31"/>
    <mergeCell ref="D31:I31"/>
    <mergeCell ref="J31:M31"/>
    <mergeCell ref="J30:M30"/>
    <mergeCell ref="L24:M24"/>
    <mergeCell ref="A53:M53"/>
    <mergeCell ref="A22:M22"/>
    <mergeCell ref="A20:C21"/>
    <mergeCell ref="J20:J21"/>
    <mergeCell ref="K20:K21"/>
    <mergeCell ref="E20:E21"/>
    <mergeCell ref="I18:I19"/>
    <mergeCell ref="J18:J19"/>
    <mergeCell ref="K18:K19"/>
    <mergeCell ref="L18:M19"/>
    <mergeCell ref="D18:D19"/>
    <mergeCell ref="E18:E19"/>
    <mergeCell ref="F18:F19"/>
    <mergeCell ref="G18:G19"/>
    <mergeCell ref="H18:H19"/>
  </mergeCells>
  <conditionalFormatting sqref="D1:D8 D20:D22 D25:D34">
    <cfRule type="cellIs" dxfId="219" priority="189" operator="equal">
      <formula>"DS"</formula>
    </cfRule>
  </conditionalFormatting>
  <conditionalFormatting sqref="D1:D8">
    <cfRule type="cellIs" dxfId="218" priority="185" operator="equal">
      <formula>"DC"</formula>
    </cfRule>
    <cfRule type="cellIs" dxfId="217" priority="184" operator="equal">
      <formula>"DA"</formula>
    </cfRule>
  </conditionalFormatting>
  <conditionalFormatting sqref="D9:D10">
    <cfRule type="cellIs" dxfId="216" priority="66" operator="equal">
      <formula>"DM"</formula>
    </cfRule>
    <cfRule type="cellIs" dxfId="215" priority="68" operator="equal">
      <formula>"D"</formula>
    </cfRule>
    <cfRule type="cellIs" dxfId="214" priority="67" operator="equal">
      <formula>"DJ"</formula>
    </cfRule>
    <cfRule type="cellIs" dxfId="213" priority="65" operator="equal">
      <formula>"DI"</formula>
    </cfRule>
  </conditionalFormatting>
  <conditionalFormatting sqref="D9:D13">
    <cfRule type="cellIs" dxfId="212" priority="48" operator="equal">
      <formula>"S"</formula>
    </cfRule>
    <cfRule type="cellIs" dxfId="211" priority="47" operator="equal">
      <formula>"SM"</formula>
    </cfRule>
    <cfRule type="cellIs" dxfId="210" priority="46" operator="equal">
      <formula>"SJ"</formula>
    </cfRule>
    <cfRule type="cellIs" dxfId="209" priority="45" operator="equal">
      <formula>"SI"</formula>
    </cfRule>
    <cfRule type="cellIs" dxfId="208" priority="50" operator="equal">
      <formula>"F"</formula>
    </cfRule>
    <cfRule type="cellIs" dxfId="207" priority="49" operator="equal">
      <formula>"C"</formula>
    </cfRule>
  </conditionalFormatting>
  <conditionalFormatting sqref="D10:D13">
    <cfRule type="cellIs" dxfId="206" priority="41" stopIfTrue="1" operator="equal">
      <formula>"DI"</formula>
    </cfRule>
    <cfRule type="cellIs" dxfId="205" priority="42" stopIfTrue="1" operator="equal">
      <formula>"DJ"</formula>
    </cfRule>
    <cfRule type="cellIs" dxfId="204" priority="43" stopIfTrue="1" operator="equal">
      <formula>"DM"</formula>
    </cfRule>
    <cfRule type="cellIs" dxfId="203" priority="44" stopIfTrue="1" operator="equal">
      <formula>"D"</formula>
    </cfRule>
  </conditionalFormatting>
  <conditionalFormatting sqref="D14">
    <cfRule type="cellIs" dxfId="202" priority="35" operator="equal">
      <formula>"SI"</formula>
    </cfRule>
    <cfRule type="cellIs" dxfId="201" priority="37" operator="equal">
      <formula>"SJ"</formula>
    </cfRule>
    <cfRule type="cellIs" dxfId="200" priority="38" operator="equal">
      <formula>"S"</formula>
    </cfRule>
    <cfRule type="cellIs" dxfId="199" priority="31" operator="equal">
      <formula>"DI"</formula>
    </cfRule>
    <cfRule type="cellIs" dxfId="198" priority="32" operator="equal">
      <formula>"DM"</formula>
    </cfRule>
    <cfRule type="cellIs" dxfId="197" priority="33" operator="equal">
      <formula>"DJ"</formula>
    </cfRule>
    <cfRule type="cellIs" dxfId="196" priority="34" operator="equal">
      <formula>"D"</formula>
    </cfRule>
    <cfRule type="cellIs" dxfId="195" priority="40" operator="equal">
      <formula>"F"</formula>
    </cfRule>
    <cfRule type="cellIs" dxfId="194" priority="36" operator="equal">
      <formula>"SM"</formula>
    </cfRule>
    <cfRule type="cellIs" dxfId="193" priority="39" operator="equal">
      <formula>"C"</formula>
    </cfRule>
  </conditionalFormatting>
  <conditionalFormatting sqref="D16">
    <cfRule type="cellIs" dxfId="192" priority="16" operator="equal">
      <formula>"F"</formula>
    </cfRule>
    <cfRule type="cellIs" dxfId="191" priority="15" operator="equal">
      <formula>"C"</formula>
    </cfRule>
    <cfRule type="cellIs" dxfId="190" priority="14" operator="equal">
      <formula>"S"</formula>
    </cfRule>
    <cfRule type="cellIs" dxfId="189" priority="13" operator="equal">
      <formula>"SJ"</formula>
    </cfRule>
    <cfRule type="cellIs" dxfId="188" priority="12" operator="equal">
      <formula>"SM"</formula>
    </cfRule>
    <cfRule type="cellIs" dxfId="187" priority="11" operator="equal">
      <formula>"SI"</formula>
    </cfRule>
    <cfRule type="cellIs" dxfId="186" priority="10" operator="equal">
      <formula>"D"</formula>
    </cfRule>
    <cfRule type="cellIs" dxfId="185" priority="8" operator="equal">
      <formula>"DM"</formula>
    </cfRule>
    <cfRule type="cellIs" dxfId="184" priority="7" operator="equal">
      <formula>"DI"</formula>
    </cfRule>
    <cfRule type="cellIs" dxfId="183" priority="9" operator="equal">
      <formula>"DJ"</formula>
    </cfRule>
  </conditionalFormatting>
  <conditionalFormatting sqref="D18:D19">
    <cfRule type="cellIs" dxfId="182" priority="5" operator="equal">
      <formula>"C"</formula>
    </cfRule>
    <cfRule type="cellIs" dxfId="181" priority="6" operator="equal">
      <formula>"F"</formula>
    </cfRule>
    <cfRule type="cellIs" dxfId="180" priority="17" operator="equal">
      <formula>"DI"</formula>
    </cfRule>
    <cfRule type="cellIs" dxfId="179" priority="18" operator="equal">
      <formula>"DM"</formula>
    </cfRule>
    <cfRule type="cellIs" dxfId="178" priority="19" operator="equal">
      <formula>"DJ"</formula>
    </cfRule>
    <cfRule type="cellIs" dxfId="177" priority="20" operator="equal">
      <formula>"D"</formula>
    </cfRule>
    <cfRule type="cellIs" dxfId="176" priority="1" operator="equal">
      <formula>"SI"</formula>
    </cfRule>
    <cfRule type="cellIs" dxfId="175" priority="2" operator="equal">
      <formula>"SJ"</formula>
    </cfRule>
    <cfRule type="cellIs" dxfId="174" priority="3" operator="equal">
      <formula>"SM"</formula>
    </cfRule>
    <cfRule type="cellIs" dxfId="173" priority="4" operator="equal">
      <formula>"S"</formula>
    </cfRule>
  </conditionalFormatting>
  <conditionalFormatting sqref="D20:D22 D25:D34">
    <cfRule type="cellIs" dxfId="172" priority="195" operator="equal">
      <formula>"DC"</formula>
    </cfRule>
    <cfRule type="cellIs" dxfId="171" priority="193" operator="equal">
      <formula>"DA"</formula>
    </cfRule>
  </conditionalFormatting>
  <conditionalFormatting sqref="D23">
    <cfRule type="cellIs" dxfId="170" priority="87" operator="equal">
      <formula>"DI"</formula>
    </cfRule>
    <cfRule type="cellIs" dxfId="169" priority="88" operator="equal">
      <formula>"DM"</formula>
    </cfRule>
    <cfRule type="cellIs" dxfId="168" priority="89" operator="equal">
      <formula>"DJ"</formula>
    </cfRule>
    <cfRule type="cellIs" dxfId="167" priority="90" operator="equal">
      <formula>"D"</formula>
    </cfRule>
  </conditionalFormatting>
  <conditionalFormatting sqref="D23:D24">
    <cfRule type="cellIs" dxfId="166" priority="81" operator="equal">
      <formula>"SI"</formula>
    </cfRule>
    <cfRule type="cellIs" dxfId="165" priority="82" operator="equal">
      <formula>"SJ"</formula>
    </cfRule>
    <cfRule type="cellIs" dxfId="164" priority="84" operator="equal">
      <formula>"S"</formula>
    </cfRule>
    <cfRule type="cellIs" dxfId="163" priority="85" operator="equal">
      <formula>"C"</formula>
    </cfRule>
    <cfRule type="cellIs" dxfId="162" priority="86" operator="equal">
      <formula>"F"</formula>
    </cfRule>
    <cfRule type="cellIs" dxfId="161" priority="83" operator="equal">
      <formula>"SM"</formula>
    </cfRule>
  </conditionalFormatting>
  <conditionalFormatting sqref="D24">
    <cfRule type="cellIs" dxfId="160" priority="80" stopIfTrue="1" operator="equal">
      <formula>"D"</formula>
    </cfRule>
    <cfRule type="cellIs" dxfId="159" priority="77" stopIfTrue="1" operator="equal">
      <formula>"DI"</formula>
    </cfRule>
    <cfRule type="cellIs" dxfId="158" priority="78" stopIfTrue="1" operator="equal">
      <formula>"DJ"</formula>
    </cfRule>
    <cfRule type="cellIs" dxfId="157" priority="79" stopIfTrue="1" operator="equal">
      <formula>"DM"</formula>
    </cfRule>
  </conditionalFormatting>
  <conditionalFormatting sqref="Q7:Q10">
    <cfRule type="cellIs" dxfId="156" priority="112" operator="equal">
      <formula>"S"</formula>
    </cfRule>
    <cfRule type="cellIs" dxfId="155" priority="113" operator="equal">
      <formula>"C"</formula>
    </cfRule>
    <cfRule type="cellIs" dxfId="154" priority="114" operator="equal">
      <formula>"F"</formula>
    </cfRule>
    <cfRule type="cellIs" dxfId="153" priority="111" operator="equal">
      <formula>"C'"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3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7"/>
  <sheetViews>
    <sheetView topLeftCell="A9" zoomScaleNormal="100" zoomScaleSheetLayoutView="100" workbookViewId="0">
      <selection activeCell="A25" sqref="A25:M25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3320312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26" t="str">
        <f>Sem_I!D1</f>
        <v>Plan de învățământ licență</v>
      </c>
      <c r="E1" s="126"/>
      <c r="F1" s="126"/>
      <c r="G1" s="126"/>
      <c r="H1" s="126"/>
      <c r="I1" s="2"/>
      <c r="J1" s="5"/>
      <c r="K1" s="205"/>
      <c r="L1" s="205"/>
      <c r="P1" s="59"/>
      <c r="Q1" s="59"/>
      <c r="R1" s="59"/>
      <c r="S1" s="59"/>
      <c r="T1" s="59"/>
    </row>
    <row r="2" spans="1:20" ht="15" customHeight="1" x14ac:dyDescent="0.3">
      <c r="B2" s="121"/>
      <c r="C2" s="121"/>
      <c r="D2" s="132" t="str">
        <f>Sem_I!D2</f>
        <v>2025 - 2028</v>
      </c>
      <c r="E2" s="132"/>
      <c r="F2" s="132"/>
      <c r="G2" s="132"/>
      <c r="H2" s="132"/>
      <c r="J2" s="8"/>
      <c r="K2" s="8" t="s">
        <v>0</v>
      </c>
      <c r="L2" s="121" t="str">
        <f>Sem_III!L2</f>
        <v>2026 - 2027</v>
      </c>
      <c r="M2" s="121"/>
      <c r="T2" s="60"/>
    </row>
    <row r="3" spans="1:20" x14ac:dyDescent="0.3">
      <c r="B3" s="7" t="s">
        <v>1</v>
      </c>
      <c r="C3" s="121" t="str">
        <f>Sem_I!C3</f>
        <v>Asistență socială</v>
      </c>
      <c r="D3" s="121"/>
      <c r="E3" s="121"/>
      <c r="F3" s="121"/>
      <c r="G3" s="121"/>
      <c r="J3" s="8"/>
      <c r="K3" s="8" t="s">
        <v>2</v>
      </c>
      <c r="L3" s="121" t="str">
        <f>Sem_III!L3</f>
        <v>II</v>
      </c>
      <c r="M3" s="121"/>
      <c r="T3" s="60"/>
    </row>
    <row r="4" spans="1:20" x14ac:dyDescent="0.3">
      <c r="B4" s="7" t="s">
        <v>4</v>
      </c>
      <c r="C4" s="121" t="str">
        <f>Sem_I!C4</f>
        <v>Asistență socială</v>
      </c>
      <c r="D4" s="121"/>
      <c r="E4" s="121"/>
      <c r="F4" s="121"/>
      <c r="G4" s="121"/>
      <c r="J4" s="8"/>
      <c r="K4" s="8" t="s">
        <v>5</v>
      </c>
      <c r="L4" s="121" t="s">
        <v>34</v>
      </c>
      <c r="M4" s="121"/>
      <c r="T4" s="60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60"/>
      <c r="Q5" s="60"/>
      <c r="R5" s="60"/>
      <c r="S5" s="60"/>
      <c r="T5" s="60"/>
    </row>
    <row r="6" spans="1:20" s="1" customFormat="1" ht="20.100000000000001" customHeight="1" x14ac:dyDescent="0.3">
      <c r="A6" s="140" t="s">
        <v>6</v>
      </c>
      <c r="B6" s="122" t="s">
        <v>7</v>
      </c>
      <c r="C6" s="122" t="s">
        <v>8</v>
      </c>
      <c r="D6" s="122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60"/>
      <c r="Q6" s="60"/>
      <c r="R6" s="60"/>
      <c r="S6" s="60"/>
      <c r="T6" s="60"/>
    </row>
    <row r="7" spans="1:20" ht="29.4" thickBot="1" x14ac:dyDescent="0.35">
      <c r="A7" s="141"/>
      <c r="B7" s="124"/>
      <c r="C7" s="124"/>
      <c r="D7" s="124"/>
      <c r="E7" s="139"/>
      <c r="F7" s="10" t="s">
        <v>14</v>
      </c>
      <c r="G7" s="10" t="s">
        <v>15</v>
      </c>
      <c r="H7" s="10" t="s">
        <v>16</v>
      </c>
      <c r="I7" s="10" t="s">
        <v>17</v>
      </c>
      <c r="J7" s="74" t="s">
        <v>58</v>
      </c>
      <c r="K7" s="74" t="s">
        <v>54</v>
      </c>
      <c r="L7" s="124"/>
      <c r="M7" s="125"/>
      <c r="P7" s="60"/>
      <c r="Q7" s="98"/>
      <c r="R7" s="60"/>
      <c r="S7" s="60"/>
      <c r="T7" s="60"/>
    </row>
    <row r="8" spans="1:20" ht="15" thickBot="1" x14ac:dyDescent="0.35">
      <c r="A8" s="133" t="s">
        <v>18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  <c r="P8" s="60"/>
      <c r="Q8" s="98"/>
      <c r="R8" s="60"/>
      <c r="S8" s="60"/>
      <c r="T8" s="60"/>
    </row>
    <row r="9" spans="1:20" ht="15" customHeight="1" x14ac:dyDescent="0.3">
      <c r="A9" s="44">
        <v>1</v>
      </c>
      <c r="B9" s="19" t="s">
        <v>153</v>
      </c>
      <c r="C9" s="52" t="s">
        <v>154</v>
      </c>
      <c r="D9" s="24" t="s">
        <v>15</v>
      </c>
      <c r="E9" s="78">
        <v>4</v>
      </c>
      <c r="F9" s="25">
        <v>2</v>
      </c>
      <c r="G9" s="19">
        <v>1</v>
      </c>
      <c r="H9" s="19"/>
      <c r="I9" s="19"/>
      <c r="J9" s="19">
        <f t="shared" ref="J9:J13" si="0">SUM(F9:I9)*14</f>
        <v>42</v>
      </c>
      <c r="K9" s="19">
        <f t="shared" ref="K9:K13" si="1">E9*25-J9</f>
        <v>58</v>
      </c>
      <c r="L9" s="127" t="s">
        <v>19</v>
      </c>
      <c r="M9" s="128"/>
      <c r="P9" s="60"/>
      <c r="Q9" s="98"/>
      <c r="R9" s="60"/>
      <c r="S9" s="60"/>
      <c r="T9" s="60"/>
    </row>
    <row r="10" spans="1:20" ht="15" customHeight="1" x14ac:dyDescent="0.3">
      <c r="A10" s="42">
        <v>2</v>
      </c>
      <c r="B10" s="20" t="s">
        <v>157</v>
      </c>
      <c r="C10" s="53" t="s">
        <v>158</v>
      </c>
      <c r="D10" s="21" t="s">
        <v>15</v>
      </c>
      <c r="E10" s="94">
        <v>4</v>
      </c>
      <c r="F10" s="23">
        <v>2</v>
      </c>
      <c r="G10" s="20"/>
      <c r="H10" s="20">
        <v>1</v>
      </c>
      <c r="I10" s="20"/>
      <c r="J10" s="20">
        <f t="shared" si="0"/>
        <v>42</v>
      </c>
      <c r="K10" s="20">
        <f t="shared" si="1"/>
        <v>58</v>
      </c>
      <c r="L10" s="142" t="s">
        <v>19</v>
      </c>
      <c r="M10" s="143"/>
      <c r="P10" s="60"/>
      <c r="Q10" s="98"/>
      <c r="R10" s="60"/>
      <c r="S10" s="60"/>
      <c r="T10" s="60"/>
    </row>
    <row r="11" spans="1:20" ht="27" customHeight="1" x14ac:dyDescent="0.3">
      <c r="A11" s="42">
        <v>3</v>
      </c>
      <c r="B11" s="20" t="s">
        <v>159</v>
      </c>
      <c r="C11" s="53" t="s">
        <v>160</v>
      </c>
      <c r="D11" s="21" t="s">
        <v>15</v>
      </c>
      <c r="E11" s="94">
        <v>4</v>
      </c>
      <c r="F11" s="23">
        <v>2</v>
      </c>
      <c r="G11" s="20"/>
      <c r="H11" s="20">
        <v>1</v>
      </c>
      <c r="I11" s="20"/>
      <c r="J11" s="20">
        <f t="shared" si="0"/>
        <v>42</v>
      </c>
      <c r="K11" s="20">
        <f t="shared" si="1"/>
        <v>58</v>
      </c>
      <c r="L11" s="142" t="s">
        <v>19</v>
      </c>
      <c r="M11" s="143"/>
      <c r="P11" s="60"/>
      <c r="Q11" s="98"/>
      <c r="R11" s="60"/>
      <c r="S11" s="60"/>
      <c r="T11" s="60"/>
    </row>
    <row r="12" spans="1:20" ht="16.2" customHeight="1" x14ac:dyDescent="0.3">
      <c r="A12" s="42">
        <v>4</v>
      </c>
      <c r="B12" s="20" t="s">
        <v>161</v>
      </c>
      <c r="C12" s="53" t="s">
        <v>162</v>
      </c>
      <c r="D12" s="21" t="s">
        <v>15</v>
      </c>
      <c r="E12" s="94">
        <v>3</v>
      </c>
      <c r="F12" s="23"/>
      <c r="G12" s="20"/>
      <c r="H12" s="20"/>
      <c r="I12" s="20">
        <v>1</v>
      </c>
      <c r="J12" s="20">
        <f t="shared" si="0"/>
        <v>14</v>
      </c>
      <c r="K12" s="20">
        <f t="shared" si="1"/>
        <v>61</v>
      </c>
      <c r="L12" s="142" t="s">
        <v>14</v>
      </c>
      <c r="M12" s="143"/>
      <c r="P12" s="60"/>
      <c r="Q12" s="98"/>
      <c r="R12" s="60"/>
      <c r="S12" s="60"/>
      <c r="T12" s="60"/>
    </row>
    <row r="13" spans="1:20" ht="15" customHeight="1" thickBot="1" x14ac:dyDescent="0.35">
      <c r="A13" s="43">
        <v>5</v>
      </c>
      <c r="B13" s="17" t="s">
        <v>93</v>
      </c>
      <c r="C13" s="54" t="s">
        <v>163</v>
      </c>
      <c r="D13" s="22" t="s">
        <v>14</v>
      </c>
      <c r="E13" s="77">
        <v>1</v>
      </c>
      <c r="F13" s="88"/>
      <c r="G13" s="17">
        <v>1</v>
      </c>
      <c r="H13" s="17"/>
      <c r="I13" s="17"/>
      <c r="J13" s="20">
        <f t="shared" si="0"/>
        <v>14</v>
      </c>
      <c r="K13" s="20">
        <f t="shared" si="1"/>
        <v>11</v>
      </c>
      <c r="L13" s="145" t="s">
        <v>20</v>
      </c>
      <c r="M13" s="146"/>
      <c r="P13" s="60"/>
      <c r="Q13" s="60"/>
      <c r="R13" s="60"/>
      <c r="S13" s="60"/>
      <c r="T13" s="60"/>
    </row>
    <row r="14" spans="1:20" s="82" customFormat="1" ht="15.75" customHeight="1" thickBot="1" x14ac:dyDescent="0.35">
      <c r="A14" s="235" t="s">
        <v>21</v>
      </c>
      <c r="B14" s="236"/>
      <c r="C14" s="236"/>
      <c r="D14" s="236"/>
      <c r="E14" s="236"/>
      <c r="F14" s="237"/>
      <c r="G14" s="237"/>
      <c r="H14" s="237"/>
      <c r="I14" s="237"/>
      <c r="J14" s="237"/>
      <c r="K14" s="237"/>
      <c r="L14" s="237"/>
      <c r="M14" s="238"/>
      <c r="O14" s="83"/>
      <c r="P14" s="83"/>
      <c r="Q14" s="83"/>
      <c r="R14" s="83"/>
      <c r="S14" s="83"/>
    </row>
    <row r="15" spans="1:20" s="82" customFormat="1" ht="15.75" customHeight="1" x14ac:dyDescent="0.3">
      <c r="A15" s="44">
        <v>6</v>
      </c>
      <c r="B15" s="19" t="s">
        <v>94</v>
      </c>
      <c r="C15" s="89" t="s">
        <v>95</v>
      </c>
      <c r="D15" s="161" t="s">
        <v>14</v>
      </c>
      <c r="E15" s="201">
        <v>2</v>
      </c>
      <c r="F15" s="203"/>
      <c r="G15" s="127">
        <v>2</v>
      </c>
      <c r="H15" s="127"/>
      <c r="I15" s="127"/>
      <c r="J15" s="232">
        <f>SUM(F15:I16)*14</f>
        <v>28</v>
      </c>
      <c r="K15" s="232">
        <f>25*E15-J15</f>
        <v>22</v>
      </c>
      <c r="L15" s="232" t="s">
        <v>14</v>
      </c>
      <c r="M15" s="233"/>
      <c r="P15" s="83"/>
      <c r="Q15" s="83"/>
      <c r="R15" s="83"/>
      <c r="S15" s="83"/>
      <c r="T15" s="83"/>
    </row>
    <row r="16" spans="1:20" s="82" customFormat="1" ht="15" thickBot="1" x14ac:dyDescent="0.35">
      <c r="A16" s="79">
        <v>7</v>
      </c>
      <c r="B16" s="17" t="s">
        <v>96</v>
      </c>
      <c r="C16" s="92" t="s">
        <v>97</v>
      </c>
      <c r="D16" s="162"/>
      <c r="E16" s="223"/>
      <c r="F16" s="224"/>
      <c r="G16" s="145"/>
      <c r="H16" s="145"/>
      <c r="I16" s="145"/>
      <c r="J16" s="225"/>
      <c r="K16" s="225"/>
      <c r="L16" s="225"/>
      <c r="M16" s="227"/>
      <c r="P16" s="83"/>
      <c r="Q16" s="83"/>
      <c r="R16" s="83"/>
      <c r="S16" s="83"/>
      <c r="T16" s="83"/>
    </row>
    <row r="17" spans="1:20" s="82" customFormat="1" x14ac:dyDescent="0.3">
      <c r="A17" s="44">
        <v>8</v>
      </c>
      <c r="B17" s="19" t="s">
        <v>164</v>
      </c>
      <c r="C17" s="89" t="s">
        <v>165</v>
      </c>
      <c r="D17" s="223" t="s">
        <v>15</v>
      </c>
      <c r="E17" s="223">
        <v>4</v>
      </c>
      <c r="F17" s="224">
        <v>2</v>
      </c>
      <c r="G17" s="145">
        <v>1</v>
      </c>
      <c r="H17" s="145"/>
      <c r="I17" s="145"/>
      <c r="J17" s="225">
        <f>SUM(F17:I18)*14</f>
        <v>42</v>
      </c>
      <c r="K17" s="225">
        <f>25*E17-J17</f>
        <v>58</v>
      </c>
      <c r="L17" s="225" t="s">
        <v>19</v>
      </c>
      <c r="M17" s="227"/>
      <c r="P17" s="83"/>
      <c r="Q17" s="83"/>
      <c r="R17" s="83"/>
      <c r="S17" s="83"/>
      <c r="T17" s="83"/>
    </row>
    <row r="18" spans="1:20" s="82" customFormat="1" ht="29.4" thickBot="1" x14ac:dyDescent="0.35">
      <c r="A18" s="79">
        <v>9</v>
      </c>
      <c r="B18" s="17" t="s">
        <v>166</v>
      </c>
      <c r="C18" s="109" t="s">
        <v>167</v>
      </c>
      <c r="D18" s="202"/>
      <c r="E18" s="223"/>
      <c r="F18" s="224"/>
      <c r="G18" s="145"/>
      <c r="H18" s="145"/>
      <c r="I18" s="145"/>
      <c r="J18" s="225"/>
      <c r="K18" s="225"/>
      <c r="L18" s="225"/>
      <c r="M18" s="227"/>
      <c r="P18" s="83"/>
      <c r="Q18" s="83"/>
      <c r="R18" s="83"/>
      <c r="S18" s="83"/>
      <c r="T18" s="83"/>
    </row>
    <row r="19" spans="1:20" s="82" customFormat="1" x14ac:dyDescent="0.3">
      <c r="A19" s="44">
        <v>10</v>
      </c>
      <c r="B19" s="20" t="s">
        <v>169</v>
      </c>
      <c r="C19" s="90" t="s">
        <v>170</v>
      </c>
      <c r="D19" s="161" t="s">
        <v>15</v>
      </c>
      <c r="E19" s="230">
        <v>4</v>
      </c>
      <c r="F19" s="224">
        <v>2</v>
      </c>
      <c r="G19" s="145">
        <v>1</v>
      </c>
      <c r="H19" s="145"/>
      <c r="I19" s="145"/>
      <c r="J19" s="225">
        <f>SUM(F19:I20)*14</f>
        <v>42</v>
      </c>
      <c r="K19" s="225">
        <f>25*E19-J19</f>
        <v>58</v>
      </c>
      <c r="L19" s="225" t="s">
        <v>19</v>
      </c>
      <c r="M19" s="227"/>
      <c r="P19" s="83"/>
      <c r="Q19" s="83"/>
      <c r="R19" s="83"/>
      <c r="S19" s="83"/>
      <c r="T19" s="83"/>
    </row>
    <row r="20" spans="1:20" s="82" customFormat="1" ht="15" thickBot="1" x14ac:dyDescent="0.35">
      <c r="A20" s="110">
        <v>11</v>
      </c>
      <c r="B20" s="17" t="s">
        <v>171</v>
      </c>
      <c r="C20" s="92" t="s">
        <v>172</v>
      </c>
      <c r="D20" s="229"/>
      <c r="E20" s="231"/>
      <c r="F20" s="224"/>
      <c r="G20" s="145"/>
      <c r="H20" s="145"/>
      <c r="I20" s="145"/>
      <c r="J20" s="225"/>
      <c r="K20" s="225"/>
      <c r="L20" s="225"/>
      <c r="M20" s="227"/>
      <c r="P20" s="83"/>
      <c r="Q20" s="83"/>
      <c r="R20" s="83"/>
      <c r="S20" s="83"/>
      <c r="T20" s="83"/>
    </row>
    <row r="21" spans="1:20" ht="15" thickBot="1" x14ac:dyDescent="0.35">
      <c r="A21" s="44">
        <v>12</v>
      </c>
      <c r="B21" s="20" t="s">
        <v>155</v>
      </c>
      <c r="C21" s="53" t="s">
        <v>156</v>
      </c>
      <c r="D21" s="161" t="s">
        <v>14</v>
      </c>
      <c r="E21" s="223">
        <v>4</v>
      </c>
      <c r="F21" s="224">
        <v>2</v>
      </c>
      <c r="G21" s="145">
        <v>1</v>
      </c>
      <c r="H21" s="145"/>
      <c r="I21" s="145"/>
      <c r="J21" s="225">
        <f>SUM(F21:I22)*14</f>
        <v>42</v>
      </c>
      <c r="K21" s="225">
        <f>25*E21-J21</f>
        <v>58</v>
      </c>
      <c r="L21" s="225" t="s">
        <v>19</v>
      </c>
      <c r="M21" s="227"/>
      <c r="P21" s="60"/>
      <c r="Q21" s="60"/>
      <c r="R21" s="60"/>
      <c r="S21" s="60"/>
      <c r="T21" s="60"/>
    </row>
    <row r="22" spans="1:20" ht="15" thickBot="1" x14ac:dyDescent="0.35">
      <c r="A22" s="79">
        <v>13</v>
      </c>
      <c r="B22" s="19" t="s">
        <v>168</v>
      </c>
      <c r="C22" s="89" t="s">
        <v>207</v>
      </c>
      <c r="D22" s="162"/>
      <c r="E22" s="223"/>
      <c r="F22" s="204"/>
      <c r="G22" s="155"/>
      <c r="H22" s="155"/>
      <c r="I22" s="155"/>
      <c r="J22" s="226"/>
      <c r="K22" s="226"/>
      <c r="L22" s="226"/>
      <c r="M22" s="228"/>
      <c r="P22" s="60"/>
      <c r="Q22" s="60"/>
      <c r="R22" s="60"/>
      <c r="S22" s="60"/>
      <c r="T22" s="60"/>
    </row>
    <row r="23" spans="1:20" ht="15" customHeight="1" x14ac:dyDescent="0.3">
      <c r="A23" s="239" t="s">
        <v>22</v>
      </c>
      <c r="B23" s="240"/>
      <c r="C23" s="240"/>
      <c r="D23" s="14" t="s">
        <v>23</v>
      </c>
      <c r="E23" s="182">
        <f>SUM(E9:E22)</f>
        <v>30</v>
      </c>
      <c r="F23" s="118">
        <f>SUM(F9:F22)</f>
        <v>12</v>
      </c>
      <c r="G23" s="118">
        <f t="shared" ref="G23:I23" si="2">SUM(G9:G22)</f>
        <v>7</v>
      </c>
      <c r="H23" s="118">
        <f t="shared" si="2"/>
        <v>2</v>
      </c>
      <c r="I23" s="118">
        <f t="shared" si="2"/>
        <v>1</v>
      </c>
      <c r="J23" s="241">
        <f>SUM(J9:J22)</f>
        <v>308</v>
      </c>
      <c r="K23" s="241">
        <f>SUM(K9:K22)</f>
        <v>442</v>
      </c>
      <c r="L23" s="119" t="s">
        <v>24</v>
      </c>
      <c r="M23" s="120" t="s">
        <v>43</v>
      </c>
      <c r="P23" s="60"/>
      <c r="Q23" s="12"/>
      <c r="R23" s="60"/>
      <c r="S23" s="60"/>
      <c r="T23" s="60"/>
    </row>
    <row r="24" spans="1:20" s="82" customFormat="1" ht="18" customHeight="1" thickBot="1" x14ac:dyDescent="0.35">
      <c r="A24" s="165"/>
      <c r="B24" s="166"/>
      <c r="C24" s="166"/>
      <c r="D24" s="15" t="s">
        <v>25</v>
      </c>
      <c r="E24" s="183"/>
      <c r="F24" s="65">
        <f>COUNT(F9:F22)</f>
        <v>6</v>
      </c>
      <c r="G24" s="65">
        <f t="shared" ref="G24:I24" si="3">COUNT(G9:G22)</f>
        <v>6</v>
      </c>
      <c r="H24" s="65">
        <f t="shared" si="3"/>
        <v>2</v>
      </c>
      <c r="I24" s="65">
        <f t="shared" si="3"/>
        <v>1</v>
      </c>
      <c r="J24" s="149"/>
      <c r="K24" s="149"/>
      <c r="L24" s="17">
        <f>COUNTIF(L9:M22,"=E")</f>
        <v>6</v>
      </c>
      <c r="M24" s="18">
        <f>COUNTIF(L9:M22,"=V")+COUNTIF(L9:M22,"=C")</f>
        <v>3</v>
      </c>
      <c r="P24" s="83"/>
      <c r="Q24" s="84"/>
      <c r="R24" s="85"/>
      <c r="S24" s="85"/>
      <c r="T24" s="85"/>
    </row>
    <row r="25" spans="1:20" ht="15.75" customHeight="1" thickBot="1" x14ac:dyDescent="0.35">
      <c r="A25" s="178" t="s">
        <v>38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234"/>
    </row>
    <row r="26" spans="1:20" ht="15.75" customHeight="1" x14ac:dyDescent="0.3">
      <c r="A26" s="44">
        <v>14</v>
      </c>
      <c r="B26" s="19" t="s">
        <v>98</v>
      </c>
      <c r="C26" s="89" t="s">
        <v>48</v>
      </c>
      <c r="D26" s="95" t="s">
        <v>14</v>
      </c>
      <c r="E26" s="21">
        <v>5</v>
      </c>
      <c r="F26" s="23">
        <v>2</v>
      </c>
      <c r="G26" s="20">
        <v>2</v>
      </c>
      <c r="H26" s="20"/>
      <c r="I26" s="20"/>
      <c r="J26" s="20">
        <f t="shared" ref="J26:J27" si="4">SUM(F26:I26)*14</f>
        <v>56</v>
      </c>
      <c r="K26" s="20">
        <f t="shared" ref="K26:K27" si="5">E26*25-J26</f>
        <v>69</v>
      </c>
      <c r="L26" s="145" t="s">
        <v>19</v>
      </c>
      <c r="M26" s="146"/>
      <c r="P26" s="28"/>
      <c r="Q26" s="12"/>
      <c r="R26" s="27"/>
      <c r="S26" s="27"/>
      <c r="T26" s="27"/>
    </row>
    <row r="27" spans="1:20" ht="15.75" customHeight="1" thickBot="1" x14ac:dyDescent="0.35">
      <c r="A27" s="43">
        <v>15</v>
      </c>
      <c r="B27" s="17" t="s">
        <v>99</v>
      </c>
      <c r="C27" s="92" t="s">
        <v>100</v>
      </c>
      <c r="D27" s="97" t="s">
        <v>14</v>
      </c>
      <c r="E27" s="22">
        <v>3</v>
      </c>
      <c r="F27" s="88"/>
      <c r="G27" s="17"/>
      <c r="H27" s="17"/>
      <c r="I27" s="17">
        <v>4</v>
      </c>
      <c r="J27" s="17">
        <f t="shared" si="4"/>
        <v>56</v>
      </c>
      <c r="K27" s="17">
        <f t="shared" si="5"/>
        <v>19</v>
      </c>
      <c r="L27" s="155" t="s">
        <v>20</v>
      </c>
      <c r="M27" s="156"/>
      <c r="P27" s="28"/>
      <c r="Q27" s="12"/>
      <c r="R27" s="27"/>
      <c r="S27" s="27"/>
      <c r="T27" s="27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8"/>
      <c r="Q28" s="12"/>
      <c r="R28" s="27"/>
      <c r="S28" s="27"/>
      <c r="T28" s="27"/>
    </row>
    <row r="29" spans="1:20" ht="15.75" customHeight="1" x14ac:dyDescent="0.3">
      <c r="B29" s="168" t="s">
        <v>26</v>
      </c>
      <c r="C29" s="39" t="s">
        <v>27</v>
      </c>
      <c r="D29" s="171">
        <f>SUM(F9:I13)</f>
        <v>11</v>
      </c>
      <c r="E29" s="148"/>
      <c r="F29" s="148"/>
      <c r="G29" s="148"/>
      <c r="H29" s="148"/>
      <c r="I29" s="148"/>
      <c r="J29" s="148"/>
      <c r="K29" s="148"/>
      <c r="L29" s="148"/>
      <c r="M29" s="172"/>
      <c r="P29" s="28"/>
      <c r="Q29" s="12"/>
      <c r="R29" s="27"/>
      <c r="S29" s="27"/>
      <c r="T29" s="27"/>
    </row>
    <row r="30" spans="1:20" s="32" customFormat="1" ht="15.75" customHeight="1" x14ac:dyDescent="0.3">
      <c r="A30" s="6"/>
      <c r="B30" s="169"/>
      <c r="C30" s="40" t="s">
        <v>28</v>
      </c>
      <c r="D30" s="173">
        <f>SUM(F15:I22)</f>
        <v>11</v>
      </c>
      <c r="E30" s="174"/>
      <c r="F30" s="174"/>
      <c r="G30" s="174"/>
      <c r="H30" s="174"/>
      <c r="I30" s="174"/>
      <c r="J30" s="174"/>
      <c r="K30" s="174"/>
      <c r="L30" s="174"/>
      <c r="M30" s="175"/>
      <c r="P30" s="36"/>
      <c r="Q30" s="37"/>
      <c r="R30" s="38"/>
      <c r="S30" s="38"/>
      <c r="T30" s="38"/>
    </row>
    <row r="31" spans="1:20" ht="18" customHeight="1" thickBot="1" x14ac:dyDescent="0.35">
      <c r="B31" s="170"/>
      <c r="C31" s="41" t="s">
        <v>29</v>
      </c>
      <c r="D31" s="176">
        <f>SUM(F26:I27)</f>
        <v>8</v>
      </c>
      <c r="E31" s="149"/>
      <c r="F31" s="149"/>
      <c r="G31" s="149"/>
      <c r="H31" s="149"/>
      <c r="I31" s="149"/>
      <c r="J31" s="149"/>
      <c r="K31" s="149"/>
      <c r="L31" s="149"/>
      <c r="M31" s="177"/>
      <c r="P31" s="13"/>
      <c r="Q31" s="12"/>
      <c r="R31" s="144"/>
      <c r="S31" s="144"/>
      <c r="T31" s="144"/>
    </row>
    <row r="32" spans="1:20" ht="17.399999999999999" customHeight="1" x14ac:dyDescent="0.3">
      <c r="A32" s="2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P32" s="13"/>
      <c r="Q32" s="12"/>
      <c r="R32" s="13"/>
      <c r="S32" s="13"/>
      <c r="T32" s="13"/>
    </row>
    <row r="33" spans="2:20" ht="15" customHeight="1" x14ac:dyDescent="0.3">
      <c r="B33" s="4" t="s">
        <v>30</v>
      </c>
      <c r="C33" s="9"/>
      <c r="D33" s="1"/>
      <c r="E33" s="132" t="s">
        <v>31</v>
      </c>
      <c r="F33" s="132"/>
      <c r="G33" s="4"/>
      <c r="H33" s="1"/>
      <c r="I33" s="1"/>
      <c r="J33" s="147" t="s">
        <v>32</v>
      </c>
      <c r="K33" s="147"/>
      <c r="L33" s="147"/>
      <c r="M33" s="147"/>
      <c r="P33" s="11"/>
      <c r="Q33" s="12"/>
      <c r="R33" s="13"/>
      <c r="S33" s="13"/>
      <c r="T33" s="13"/>
    </row>
    <row r="34" spans="2:20" x14ac:dyDescent="0.3">
      <c r="B34" s="167" t="str">
        <f>Sem_I!B30</f>
        <v>Mihnea - Cosmin COSTOIU</v>
      </c>
      <c r="C34" s="167"/>
      <c r="D34" s="187" t="str">
        <f>Sem_I!D30</f>
        <v>Marius-Claudiu LANGA</v>
      </c>
      <c r="E34" s="187"/>
      <c r="F34" s="187"/>
      <c r="G34" s="187"/>
      <c r="H34" s="187"/>
      <c r="I34" s="187"/>
      <c r="J34" s="184" t="str">
        <f>Sem_I!J30</f>
        <v>Manuela-Mihaela CIUCUREL</v>
      </c>
      <c r="K34" s="184"/>
      <c r="L34" s="184"/>
      <c r="M34" s="184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54" spans="1:13" ht="15" customHeight="1" x14ac:dyDescent="0.3"/>
    <row r="56" spans="1:13" x14ac:dyDescent="0.3">
      <c r="A56" s="188" t="s">
        <v>33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</row>
    <row r="57" spans="1:13" x14ac:dyDescent="0.3">
      <c r="A57" s="163" t="s">
        <v>36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</row>
  </sheetData>
  <protectedRanges>
    <protectedRange sqref="Q8" name="Editabil_3_4_2"/>
    <protectedRange sqref="Q9:Q12" name="Editabil_3_4_3"/>
    <protectedRange sqref="A26" name="Editabil_9"/>
    <protectedRange sqref="A27" name="Editabil_1_1"/>
    <protectedRange sqref="B26:B27" name="Editabil_3_1_1_3"/>
    <protectedRange sqref="A9:A13 E9:I12 C9:C12 C21" name="Editabil_1"/>
    <protectedRange sqref="D9:D12" name="Editabil_1_2"/>
    <protectedRange sqref="C13" name="Editabil_4"/>
    <protectedRange sqref="B21 B9:B13" name="Editabil_2_1"/>
    <protectedRange sqref="E15:I16 C22 A15:A22 E21:I22 C15:C20 D17:I20" name="Editabil_5"/>
    <protectedRange sqref="D15:D16 D21:D22" name="Editabil_3_3"/>
    <protectedRange sqref="B22 B15:B20" name="Editabil_2_1_2"/>
  </protectedRanges>
  <mergeCells count="79">
    <mergeCell ref="C3:G3"/>
    <mergeCell ref="L3:M3"/>
    <mergeCell ref="D1:H1"/>
    <mergeCell ref="K1:L1"/>
    <mergeCell ref="B2:C2"/>
    <mergeCell ref="D2:H2"/>
    <mergeCell ref="L2:M2"/>
    <mergeCell ref="A8:M8"/>
    <mergeCell ref="L9:M9"/>
    <mergeCell ref="L10:M10"/>
    <mergeCell ref="L13:M13"/>
    <mergeCell ref="L12:M12"/>
    <mergeCell ref="L11:M11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14:M14"/>
    <mergeCell ref="A23:C24"/>
    <mergeCell ref="E23:E24"/>
    <mergeCell ref="J23:J24"/>
    <mergeCell ref="K23:K24"/>
    <mergeCell ref="D17:D18"/>
    <mergeCell ref="D15:D16"/>
    <mergeCell ref="E15:E16"/>
    <mergeCell ref="F15:F16"/>
    <mergeCell ref="G15:G16"/>
    <mergeCell ref="E17:E18"/>
    <mergeCell ref="F17:F18"/>
    <mergeCell ref="G17:G18"/>
    <mergeCell ref="H17:H18"/>
    <mergeCell ref="I17:I18"/>
    <mergeCell ref="I15:I16"/>
    <mergeCell ref="R31:T31"/>
    <mergeCell ref="A25:M25"/>
    <mergeCell ref="L26:M26"/>
    <mergeCell ref="B29:B31"/>
    <mergeCell ref="D29:M29"/>
    <mergeCell ref="D30:M30"/>
    <mergeCell ref="D31:M31"/>
    <mergeCell ref="A56:M56"/>
    <mergeCell ref="A57:M57"/>
    <mergeCell ref="L27:M27"/>
    <mergeCell ref="E33:F33"/>
    <mergeCell ref="J33:M33"/>
    <mergeCell ref="B34:C34"/>
    <mergeCell ref="D34:I34"/>
    <mergeCell ref="J34:M34"/>
    <mergeCell ref="L15:M16"/>
    <mergeCell ref="K15:K16"/>
    <mergeCell ref="H15:H16"/>
    <mergeCell ref="J15:J16"/>
    <mergeCell ref="L17:M18"/>
    <mergeCell ref="J17:J18"/>
    <mergeCell ref="K17:K18"/>
    <mergeCell ref="D19:D20"/>
    <mergeCell ref="E19:E20"/>
    <mergeCell ref="F19:F20"/>
    <mergeCell ref="G19:G20"/>
    <mergeCell ref="H19:H20"/>
    <mergeCell ref="I21:I22"/>
    <mergeCell ref="J21:J22"/>
    <mergeCell ref="K21:K22"/>
    <mergeCell ref="L21:M22"/>
    <mergeCell ref="I19:I20"/>
    <mergeCell ref="J19:J20"/>
    <mergeCell ref="K19:K20"/>
    <mergeCell ref="L19:M20"/>
    <mergeCell ref="D21:D22"/>
    <mergeCell ref="E21:E22"/>
    <mergeCell ref="F21:F22"/>
    <mergeCell ref="G21:G22"/>
    <mergeCell ref="H21:H22"/>
  </mergeCells>
  <conditionalFormatting sqref="D1:D8 D23:D25 D28:D45">
    <cfRule type="cellIs" dxfId="152" priority="186" operator="equal">
      <formula>"DA"</formula>
    </cfRule>
    <cfRule type="cellIs" dxfId="151" priority="187" operator="equal">
      <formula>"DC"</formula>
    </cfRule>
    <cfRule type="cellIs" dxfId="150" priority="185" stopIfTrue="1" operator="equal">
      <formula>"DS"</formula>
    </cfRule>
  </conditionalFormatting>
  <conditionalFormatting sqref="D9:D12">
    <cfRule type="cellIs" dxfId="149" priority="74" operator="equal">
      <formula>"F"</formula>
    </cfRule>
    <cfRule type="cellIs" dxfId="148" priority="73" operator="equal">
      <formula>"C"</formula>
    </cfRule>
    <cfRule type="cellIs" dxfId="147" priority="72" operator="equal">
      <formula>"S"</formula>
    </cfRule>
    <cfRule type="cellIs" dxfId="146" priority="71" operator="equal">
      <formula>"SM"</formula>
    </cfRule>
    <cfRule type="cellIs" dxfId="145" priority="70" operator="equal">
      <formula>"SJ"</formula>
    </cfRule>
    <cfRule type="cellIs" dxfId="144" priority="69" operator="equal">
      <formula>"SI"</formula>
    </cfRule>
    <cfRule type="cellIs" dxfId="143" priority="68" stopIfTrue="1" operator="equal">
      <formula>"D"</formula>
    </cfRule>
    <cfRule type="cellIs" dxfId="142" priority="67" stopIfTrue="1" operator="equal">
      <formula>"DM"</formula>
    </cfRule>
    <cfRule type="cellIs" dxfId="141" priority="66" stopIfTrue="1" operator="equal">
      <formula>"DJ"</formula>
    </cfRule>
    <cfRule type="cellIs" dxfId="140" priority="65" stopIfTrue="1" operator="equal">
      <formula>"DI"</formula>
    </cfRule>
  </conditionalFormatting>
  <conditionalFormatting sqref="D13">
    <cfRule type="cellIs" dxfId="139" priority="55" operator="equal">
      <formula>"DI"</formula>
    </cfRule>
    <cfRule type="cellIs" dxfId="138" priority="56" operator="equal">
      <formula>"DM"</formula>
    </cfRule>
    <cfRule type="cellIs" dxfId="137" priority="57" operator="equal">
      <formula>"DJ"</formula>
    </cfRule>
    <cfRule type="cellIs" dxfId="136" priority="58" operator="equal">
      <formula>"D"</formula>
    </cfRule>
    <cfRule type="cellIs" dxfId="135" priority="59" operator="equal">
      <formula>"SI"</formula>
    </cfRule>
    <cfRule type="cellIs" dxfId="134" priority="60" operator="equal">
      <formula>"SM"</formula>
    </cfRule>
    <cfRule type="cellIs" dxfId="133" priority="61" operator="equal">
      <formula>"SJ"</formula>
    </cfRule>
    <cfRule type="cellIs" dxfId="132" priority="62" operator="equal">
      <formula>"S"</formula>
    </cfRule>
    <cfRule type="cellIs" dxfId="131" priority="63" operator="equal">
      <formula>"C"</formula>
    </cfRule>
    <cfRule type="cellIs" dxfId="130" priority="64" operator="equal">
      <formula>"F"</formula>
    </cfRule>
  </conditionalFormatting>
  <conditionalFormatting sqref="D15">
    <cfRule type="cellIs" dxfId="129" priority="25" operator="equal">
      <formula>"SI"</formula>
    </cfRule>
    <cfRule type="cellIs" dxfId="128" priority="26" operator="equal">
      <formula>"SM"</formula>
    </cfRule>
    <cfRule type="cellIs" dxfId="127" priority="21" operator="equal">
      <formula>"DI"</formula>
    </cfRule>
    <cfRule type="cellIs" dxfId="126" priority="28" operator="equal">
      <formula>"S"</formula>
    </cfRule>
    <cfRule type="cellIs" dxfId="125" priority="29" operator="equal">
      <formula>"C"</formula>
    </cfRule>
    <cfRule type="cellIs" dxfId="124" priority="30" operator="equal">
      <formula>"F"</formula>
    </cfRule>
    <cfRule type="cellIs" dxfId="123" priority="22" operator="equal">
      <formula>"DM"</formula>
    </cfRule>
    <cfRule type="cellIs" dxfId="122" priority="23" operator="equal">
      <formula>"DJ"</formula>
    </cfRule>
    <cfRule type="cellIs" dxfId="121" priority="24" operator="equal">
      <formula>"D"</formula>
    </cfRule>
    <cfRule type="cellIs" dxfId="120" priority="27" operator="equal">
      <formula>"SJ"</formula>
    </cfRule>
  </conditionalFormatting>
  <conditionalFormatting sqref="D17:D19">
    <cfRule type="cellIs" dxfId="119" priority="34" operator="equal">
      <formula>"D"</formula>
    </cfRule>
    <cfRule type="cellIs" dxfId="118" priority="35" operator="equal">
      <formula>"SI"</formula>
    </cfRule>
    <cfRule type="cellIs" dxfId="117" priority="36" operator="equal">
      <formula>"SM"</formula>
    </cfRule>
    <cfRule type="cellIs" dxfId="116" priority="37" operator="equal">
      <formula>"SJ"</formula>
    </cfRule>
    <cfRule type="cellIs" dxfId="115" priority="38" operator="equal">
      <formula>"S"</formula>
    </cfRule>
    <cfRule type="cellIs" dxfId="114" priority="39" operator="equal">
      <formula>"C"</formula>
    </cfRule>
    <cfRule type="cellIs" dxfId="113" priority="40" operator="equal">
      <formula>"F"</formula>
    </cfRule>
    <cfRule type="cellIs" dxfId="112" priority="31" operator="equal">
      <formula>"DI"</formula>
    </cfRule>
    <cfRule type="cellIs" dxfId="111" priority="32" operator="equal">
      <formula>"DM"</formula>
    </cfRule>
    <cfRule type="cellIs" dxfId="110" priority="33" operator="equal">
      <formula>"DJ"</formula>
    </cfRule>
  </conditionalFormatting>
  <conditionalFormatting sqref="D21">
    <cfRule type="cellIs" dxfId="109" priority="9" operator="equal">
      <formula>"C"</formula>
    </cfRule>
    <cfRule type="cellIs" dxfId="108" priority="8" operator="equal">
      <formula>"S"</formula>
    </cfRule>
    <cfRule type="cellIs" dxfId="107" priority="7" operator="equal">
      <formula>"SJ"</formula>
    </cfRule>
    <cfRule type="cellIs" dxfId="106" priority="6" operator="equal">
      <formula>"SM"</formula>
    </cfRule>
    <cfRule type="cellIs" dxfId="105" priority="5" operator="equal">
      <formula>"SI"</formula>
    </cfRule>
    <cfRule type="cellIs" dxfId="104" priority="4" operator="equal">
      <formula>"D"</formula>
    </cfRule>
    <cfRule type="cellIs" dxfId="103" priority="3" operator="equal">
      <formula>"DJ"</formula>
    </cfRule>
    <cfRule type="cellIs" dxfId="102" priority="2" operator="equal">
      <formula>"DM"</formula>
    </cfRule>
    <cfRule type="cellIs" dxfId="101" priority="1" operator="equal">
      <formula>"DI"</formula>
    </cfRule>
    <cfRule type="cellIs" dxfId="100" priority="10" operator="equal">
      <formula>"F"</formula>
    </cfRule>
  </conditionalFormatting>
  <conditionalFormatting sqref="D26">
    <cfRule type="cellIs" dxfId="99" priority="116" operator="equal">
      <formula>"D"</formula>
    </cfRule>
    <cfRule type="cellIs" dxfId="98" priority="115" operator="equal">
      <formula>"DJ"</formula>
    </cfRule>
    <cfRule type="cellIs" dxfId="97" priority="114" operator="equal">
      <formula>"DM"</formula>
    </cfRule>
    <cfRule type="cellIs" dxfId="96" priority="113" operator="equal">
      <formula>"DI"</formula>
    </cfRule>
  </conditionalFormatting>
  <conditionalFormatting sqref="D26:D27">
    <cfRule type="cellIs" dxfId="95" priority="112" operator="equal">
      <formula>"F"</formula>
    </cfRule>
    <cfRule type="cellIs" dxfId="94" priority="111" operator="equal">
      <formula>"C"</formula>
    </cfRule>
    <cfRule type="cellIs" dxfId="93" priority="110" operator="equal">
      <formula>"S"</formula>
    </cfRule>
    <cfRule type="cellIs" dxfId="92" priority="109" operator="equal">
      <formula>"SM"</formula>
    </cfRule>
    <cfRule type="cellIs" dxfId="91" priority="108" operator="equal">
      <formula>"SJ"</formula>
    </cfRule>
    <cfRule type="cellIs" dxfId="90" priority="107" operator="equal">
      <formula>"SI"</formula>
    </cfRule>
  </conditionalFormatting>
  <conditionalFormatting sqref="D27">
    <cfRule type="cellIs" dxfId="89" priority="106" stopIfTrue="1" operator="equal">
      <formula>"D"</formula>
    </cfRule>
    <cfRule type="cellIs" dxfId="88" priority="104" stopIfTrue="1" operator="equal">
      <formula>"DJ"</formula>
    </cfRule>
    <cfRule type="cellIs" dxfId="87" priority="105" stopIfTrue="1" operator="equal">
      <formula>"DM"</formula>
    </cfRule>
    <cfRule type="cellIs" dxfId="86" priority="103" stopIfTrue="1" operator="equal">
      <formula>"DI"</formula>
    </cfRule>
  </conditionalFormatting>
  <conditionalFormatting sqref="Q7:Q12">
    <cfRule type="cellIs" dxfId="85" priority="137" operator="equal">
      <formula>"C'"</formula>
    </cfRule>
    <cfRule type="cellIs" dxfId="84" priority="138" operator="equal">
      <formula>"S"</formula>
    </cfRule>
    <cfRule type="cellIs" dxfId="83" priority="139" operator="equal">
      <formula>"C"</formula>
    </cfRule>
    <cfRule type="cellIs" dxfId="82" priority="14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7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topLeftCell="A9" zoomScaleNormal="100" zoomScaleSheetLayoutView="100" workbookViewId="0">
      <selection activeCell="P28" sqref="P28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55468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26" t="str">
        <f>Sem_I!D1</f>
        <v>Plan de învățământ licență</v>
      </c>
      <c r="E1" s="126"/>
      <c r="F1" s="126"/>
      <c r="G1" s="126"/>
      <c r="H1" s="126"/>
      <c r="I1" s="2"/>
      <c r="J1" s="5"/>
      <c r="K1" s="205"/>
      <c r="L1" s="205"/>
      <c r="P1" s="59"/>
      <c r="Q1" s="59"/>
      <c r="R1" s="59"/>
      <c r="S1" s="59"/>
      <c r="T1" s="59"/>
    </row>
    <row r="2" spans="1:20" ht="15" customHeight="1" x14ac:dyDescent="0.3">
      <c r="B2" s="121"/>
      <c r="C2" s="121"/>
      <c r="D2" s="132" t="str">
        <f>Sem_I!D2</f>
        <v>2025 - 2028</v>
      </c>
      <c r="E2" s="132"/>
      <c r="F2" s="132"/>
      <c r="G2" s="132"/>
      <c r="H2" s="132"/>
      <c r="J2" s="8"/>
      <c r="K2" s="8" t="s">
        <v>0</v>
      </c>
      <c r="L2" s="121" t="s">
        <v>44</v>
      </c>
      <c r="M2" s="121"/>
      <c r="S2" s="60"/>
      <c r="T2" s="60"/>
    </row>
    <row r="3" spans="1:20" x14ac:dyDescent="0.3">
      <c r="B3" s="7" t="s">
        <v>1</v>
      </c>
      <c r="C3" s="121" t="str">
        <f>Sem_I!C3</f>
        <v>Asistență socială</v>
      </c>
      <c r="D3" s="121"/>
      <c r="E3" s="121"/>
      <c r="F3" s="121"/>
      <c r="G3" s="121"/>
      <c r="J3" s="8"/>
      <c r="K3" s="8" t="s">
        <v>2</v>
      </c>
      <c r="L3" s="121" t="s">
        <v>45</v>
      </c>
      <c r="M3" s="121"/>
      <c r="S3" s="60"/>
      <c r="T3" s="60"/>
    </row>
    <row r="4" spans="1:20" x14ac:dyDescent="0.3">
      <c r="B4" s="7" t="s">
        <v>4</v>
      </c>
      <c r="C4" s="121" t="str">
        <f>Sem_I!C4</f>
        <v>Asistență socială</v>
      </c>
      <c r="D4" s="121"/>
      <c r="E4" s="121"/>
      <c r="F4" s="121"/>
      <c r="G4" s="121"/>
      <c r="J4" s="8"/>
      <c r="K4" s="8" t="s">
        <v>5</v>
      </c>
      <c r="L4" s="121" t="s">
        <v>3</v>
      </c>
      <c r="M4" s="121"/>
      <c r="S4" s="60"/>
      <c r="T4" s="60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60"/>
      <c r="Q5" s="60"/>
      <c r="R5" s="60"/>
      <c r="S5" s="60"/>
      <c r="T5" s="60"/>
    </row>
    <row r="6" spans="1:20" s="1" customFormat="1" ht="20.100000000000001" customHeight="1" x14ac:dyDescent="0.3">
      <c r="A6" s="140" t="s">
        <v>6</v>
      </c>
      <c r="B6" s="122" t="s">
        <v>7</v>
      </c>
      <c r="C6" s="122" t="s">
        <v>8</v>
      </c>
      <c r="D6" s="122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60"/>
      <c r="Q6" s="60"/>
      <c r="R6" s="60"/>
      <c r="S6" s="60"/>
      <c r="T6" s="60"/>
    </row>
    <row r="7" spans="1:20" ht="29.4" thickBot="1" x14ac:dyDescent="0.35">
      <c r="A7" s="141"/>
      <c r="B7" s="124"/>
      <c r="C7" s="124"/>
      <c r="D7" s="124"/>
      <c r="E7" s="139"/>
      <c r="F7" s="10" t="s">
        <v>14</v>
      </c>
      <c r="G7" s="10" t="s">
        <v>15</v>
      </c>
      <c r="H7" s="10" t="s">
        <v>16</v>
      </c>
      <c r="I7" s="10" t="s">
        <v>17</v>
      </c>
      <c r="J7" s="74" t="s">
        <v>58</v>
      </c>
      <c r="K7" s="74" t="s">
        <v>54</v>
      </c>
      <c r="L7" s="124"/>
      <c r="M7" s="125"/>
      <c r="P7" s="60"/>
      <c r="Q7" s="60"/>
      <c r="R7" s="60"/>
      <c r="S7" s="60"/>
      <c r="T7" s="60"/>
    </row>
    <row r="8" spans="1:20" ht="15" thickBot="1" x14ac:dyDescent="0.35">
      <c r="A8" s="133" t="s">
        <v>18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  <c r="P8" s="60"/>
      <c r="Q8" s="60"/>
      <c r="R8" s="60"/>
      <c r="S8" s="60"/>
      <c r="T8" s="60"/>
    </row>
    <row r="9" spans="1:20" ht="15" customHeight="1" x14ac:dyDescent="0.3">
      <c r="A9" s="44">
        <v>1</v>
      </c>
      <c r="B9" s="19" t="s">
        <v>173</v>
      </c>
      <c r="C9" s="52" t="s">
        <v>174</v>
      </c>
      <c r="D9" s="24" t="s">
        <v>15</v>
      </c>
      <c r="E9" s="78">
        <v>5</v>
      </c>
      <c r="F9" s="25">
        <v>2</v>
      </c>
      <c r="G9" s="19">
        <v>1</v>
      </c>
      <c r="H9" s="19"/>
      <c r="I9" s="19"/>
      <c r="J9" s="19">
        <f t="shared" ref="J9:J14" si="0">SUM(F9:I9)*14</f>
        <v>42</v>
      </c>
      <c r="K9" s="19">
        <f t="shared" ref="K9:K14" si="1">E9*25-J9</f>
        <v>83</v>
      </c>
      <c r="L9" s="127" t="s">
        <v>19</v>
      </c>
      <c r="M9" s="128"/>
      <c r="P9" s="60"/>
      <c r="Q9" s="60"/>
      <c r="R9" s="60"/>
      <c r="S9" s="60"/>
      <c r="T9" s="60"/>
    </row>
    <row r="10" spans="1:20" ht="27" customHeight="1" x14ac:dyDescent="0.3">
      <c r="A10" s="42">
        <v>2</v>
      </c>
      <c r="B10" s="20" t="s">
        <v>175</v>
      </c>
      <c r="C10" s="53" t="s">
        <v>176</v>
      </c>
      <c r="D10" s="21" t="s">
        <v>15</v>
      </c>
      <c r="E10" s="94">
        <v>5</v>
      </c>
      <c r="F10" s="23">
        <v>2</v>
      </c>
      <c r="G10" s="20">
        <v>2</v>
      </c>
      <c r="H10" s="20"/>
      <c r="I10" s="20"/>
      <c r="J10" s="20">
        <f t="shared" si="0"/>
        <v>56</v>
      </c>
      <c r="K10" s="20">
        <f t="shared" si="1"/>
        <v>69</v>
      </c>
      <c r="L10" s="142" t="s">
        <v>19</v>
      </c>
      <c r="M10" s="143"/>
      <c r="P10" s="60"/>
      <c r="Q10" s="60"/>
      <c r="R10" s="60"/>
      <c r="S10" s="60"/>
      <c r="T10" s="60"/>
    </row>
    <row r="11" spans="1:20" ht="15" customHeight="1" x14ac:dyDescent="0.3">
      <c r="A11" s="42">
        <v>3</v>
      </c>
      <c r="B11" s="20" t="s">
        <v>177</v>
      </c>
      <c r="C11" s="53" t="s">
        <v>178</v>
      </c>
      <c r="D11" s="21" t="s">
        <v>15</v>
      </c>
      <c r="E11" s="94">
        <v>4</v>
      </c>
      <c r="F11" s="23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58</v>
      </c>
      <c r="L11" s="142" t="s">
        <v>19</v>
      </c>
      <c r="M11" s="143"/>
      <c r="P11" s="60"/>
      <c r="Q11" s="60"/>
      <c r="R11" s="60"/>
      <c r="S11" s="60"/>
      <c r="T11" s="60"/>
    </row>
    <row r="12" spans="1:20" ht="15" customHeight="1" x14ac:dyDescent="0.3">
      <c r="A12" s="42">
        <v>4</v>
      </c>
      <c r="B12" s="20" t="s">
        <v>179</v>
      </c>
      <c r="C12" s="53" t="s">
        <v>180</v>
      </c>
      <c r="D12" s="21" t="s">
        <v>15</v>
      </c>
      <c r="E12" s="94">
        <v>4</v>
      </c>
      <c r="F12" s="23">
        <v>2</v>
      </c>
      <c r="G12" s="20">
        <v>1</v>
      </c>
      <c r="H12" s="20"/>
      <c r="I12" s="20"/>
      <c r="J12" s="20">
        <f t="shared" si="0"/>
        <v>42</v>
      </c>
      <c r="K12" s="20">
        <f t="shared" si="1"/>
        <v>58</v>
      </c>
      <c r="L12" s="142" t="s">
        <v>19</v>
      </c>
      <c r="M12" s="143"/>
      <c r="P12" s="60"/>
      <c r="Q12" s="60"/>
      <c r="R12" s="60"/>
      <c r="S12" s="60"/>
      <c r="T12" s="60"/>
    </row>
    <row r="13" spans="1:20" ht="27.6" customHeight="1" x14ac:dyDescent="0.3">
      <c r="A13" s="42">
        <v>5</v>
      </c>
      <c r="B13" s="20" t="s">
        <v>181</v>
      </c>
      <c r="C13" s="53" t="s">
        <v>182</v>
      </c>
      <c r="D13" s="21" t="s">
        <v>15</v>
      </c>
      <c r="E13" s="94">
        <v>4</v>
      </c>
      <c r="F13" s="23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42" t="s">
        <v>19</v>
      </c>
      <c r="M13" s="143"/>
      <c r="P13" s="60"/>
      <c r="Q13" s="60"/>
      <c r="R13" s="60"/>
      <c r="S13" s="60"/>
      <c r="T13" s="60"/>
    </row>
    <row r="14" spans="1:20" ht="16.2" customHeight="1" thickBot="1" x14ac:dyDescent="0.35">
      <c r="A14" s="43">
        <v>6</v>
      </c>
      <c r="B14" s="17" t="s">
        <v>183</v>
      </c>
      <c r="C14" s="54" t="s">
        <v>184</v>
      </c>
      <c r="D14" s="22" t="s">
        <v>15</v>
      </c>
      <c r="E14" s="94">
        <v>4</v>
      </c>
      <c r="F14" s="23"/>
      <c r="G14" s="20"/>
      <c r="H14" s="20"/>
      <c r="I14" s="20">
        <v>3</v>
      </c>
      <c r="J14" s="20">
        <f t="shared" si="0"/>
        <v>42</v>
      </c>
      <c r="K14" s="20">
        <f t="shared" si="1"/>
        <v>58</v>
      </c>
      <c r="L14" s="142" t="s">
        <v>14</v>
      </c>
      <c r="M14" s="143"/>
      <c r="P14" s="60"/>
      <c r="Q14" s="60"/>
      <c r="R14" s="60"/>
      <c r="S14" s="60"/>
      <c r="T14" s="60"/>
    </row>
    <row r="15" spans="1:20" ht="15" thickBot="1" x14ac:dyDescent="0.35">
      <c r="A15" s="220" t="s">
        <v>21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4"/>
      <c r="O15" s="60"/>
      <c r="P15" s="60"/>
      <c r="Q15" s="60"/>
      <c r="R15" s="60"/>
      <c r="S15" s="60"/>
    </row>
    <row r="16" spans="1:20" x14ac:dyDescent="0.3">
      <c r="A16" s="44">
        <v>7</v>
      </c>
      <c r="B16" s="20" t="s">
        <v>185</v>
      </c>
      <c r="C16" s="52" t="s">
        <v>186</v>
      </c>
      <c r="D16" s="242" t="s">
        <v>15</v>
      </c>
      <c r="E16" s="244">
        <v>4</v>
      </c>
      <c r="F16" s="246">
        <v>2</v>
      </c>
      <c r="G16" s="127">
        <v>1</v>
      </c>
      <c r="H16" s="127"/>
      <c r="I16" s="127"/>
      <c r="J16" s="252">
        <f>SUM(F16:I17)*14</f>
        <v>42</v>
      </c>
      <c r="K16" s="252">
        <f>25*E16-J16</f>
        <v>58</v>
      </c>
      <c r="L16" s="248" t="s">
        <v>19</v>
      </c>
      <c r="M16" s="249"/>
      <c r="P16" s="60"/>
      <c r="Q16" s="60"/>
      <c r="R16" s="60"/>
      <c r="S16" s="60"/>
      <c r="T16" s="60"/>
    </row>
    <row r="17" spans="1:20" ht="15" thickBot="1" x14ac:dyDescent="0.35">
      <c r="A17" s="110">
        <v>8</v>
      </c>
      <c r="B17" s="20" t="s">
        <v>187</v>
      </c>
      <c r="C17" s="111" t="s">
        <v>188</v>
      </c>
      <c r="D17" s="243"/>
      <c r="E17" s="245"/>
      <c r="F17" s="247"/>
      <c r="G17" s="145"/>
      <c r="H17" s="145"/>
      <c r="I17" s="145"/>
      <c r="J17" s="253"/>
      <c r="K17" s="253"/>
      <c r="L17" s="250"/>
      <c r="M17" s="251"/>
      <c r="P17" s="60"/>
      <c r="Q17" s="60"/>
      <c r="R17" s="60"/>
      <c r="S17" s="60"/>
      <c r="T17" s="60"/>
    </row>
    <row r="18" spans="1:20" s="82" customFormat="1" ht="15.75" customHeight="1" x14ac:dyDescent="0.3">
      <c r="A18" s="239" t="s">
        <v>22</v>
      </c>
      <c r="B18" s="240"/>
      <c r="C18" s="240"/>
      <c r="D18" s="14" t="s">
        <v>23</v>
      </c>
      <c r="E18" s="182">
        <f t="shared" ref="E18:K18" si="2">SUM(E9:E17)</f>
        <v>30</v>
      </c>
      <c r="F18" s="63">
        <f t="shared" si="2"/>
        <v>12</v>
      </c>
      <c r="G18" s="63">
        <f t="shared" si="2"/>
        <v>7</v>
      </c>
      <c r="H18" s="63">
        <f t="shared" si="2"/>
        <v>0</v>
      </c>
      <c r="I18" s="63">
        <f t="shared" si="2"/>
        <v>3</v>
      </c>
      <c r="J18" s="148">
        <f t="shared" si="2"/>
        <v>308</v>
      </c>
      <c r="K18" s="148">
        <f t="shared" si="2"/>
        <v>442</v>
      </c>
      <c r="L18" s="64" t="s">
        <v>24</v>
      </c>
      <c r="M18" s="67" t="s">
        <v>43</v>
      </c>
      <c r="P18" s="83"/>
      <c r="Q18" s="84"/>
      <c r="R18" s="85"/>
      <c r="S18" s="85"/>
      <c r="T18" s="85"/>
    </row>
    <row r="19" spans="1:20" ht="15.75" customHeight="1" thickBot="1" x14ac:dyDescent="0.35">
      <c r="A19" s="165"/>
      <c r="B19" s="166"/>
      <c r="C19" s="166"/>
      <c r="D19" s="15" t="s">
        <v>25</v>
      </c>
      <c r="E19" s="183"/>
      <c r="F19" s="65">
        <f>COUNT(F9:F17)</f>
        <v>6</v>
      </c>
      <c r="G19" s="16">
        <f>COUNT(G9:G17)</f>
        <v>6</v>
      </c>
      <c r="H19" s="16">
        <f>COUNT(H9:H17)</f>
        <v>0</v>
      </c>
      <c r="I19" s="16">
        <f>COUNT(I9:I17)</f>
        <v>1</v>
      </c>
      <c r="J19" s="149"/>
      <c r="K19" s="149"/>
      <c r="L19" s="17">
        <f>COUNTIF(L9:M17,"=E")</f>
        <v>6</v>
      </c>
      <c r="M19" s="18">
        <f>COUNTIF(L9:M17,"=V")+COUNTIF(L9:L17,"=C")</f>
        <v>1</v>
      </c>
      <c r="P19" s="60"/>
      <c r="Q19" s="12"/>
      <c r="R19" s="61"/>
      <c r="S19" s="61"/>
      <c r="T19" s="61"/>
    </row>
    <row r="20" spans="1:20" ht="27.75" customHeight="1" thickBot="1" x14ac:dyDescent="0.35">
      <c r="A20" s="178" t="s">
        <v>38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234"/>
      <c r="P20" s="60"/>
      <c r="Q20" s="12"/>
      <c r="R20" s="61"/>
      <c r="S20" s="61"/>
      <c r="T20" s="61"/>
    </row>
    <row r="21" spans="1:20" ht="15.75" customHeight="1" x14ac:dyDescent="0.3">
      <c r="A21" s="104">
        <v>9</v>
      </c>
      <c r="B21" s="19" t="s">
        <v>189</v>
      </c>
      <c r="C21" s="52" t="s">
        <v>190</v>
      </c>
      <c r="D21" s="102" t="s">
        <v>14</v>
      </c>
      <c r="E21" s="55">
        <v>3</v>
      </c>
      <c r="F21" s="19">
        <v>2</v>
      </c>
      <c r="G21" s="19">
        <v>1</v>
      </c>
      <c r="H21" s="19"/>
      <c r="I21" s="19"/>
      <c r="J21" s="19">
        <f t="shared" ref="J21" si="3">SUM(F21:I21)*14</f>
        <v>42</v>
      </c>
      <c r="K21" s="19">
        <f t="shared" ref="K21" si="4">E21*25-J21</f>
        <v>33</v>
      </c>
      <c r="L21" s="127" t="s">
        <v>20</v>
      </c>
      <c r="M21" s="128"/>
      <c r="P21" s="28"/>
      <c r="Q21" s="12"/>
      <c r="R21" s="27"/>
      <c r="S21" s="27"/>
      <c r="T21" s="27"/>
    </row>
    <row r="22" spans="1:20" ht="15.75" customHeight="1" x14ac:dyDescent="0.3">
      <c r="A22" s="112">
        <v>10</v>
      </c>
      <c r="B22" s="100" t="s">
        <v>101</v>
      </c>
      <c r="C22" s="113" t="s">
        <v>50</v>
      </c>
      <c r="D22" s="115" t="s">
        <v>14</v>
      </c>
      <c r="E22" s="58">
        <v>2</v>
      </c>
      <c r="F22" s="20">
        <v>1</v>
      </c>
      <c r="G22" s="20">
        <v>1</v>
      </c>
      <c r="H22" s="20"/>
      <c r="I22" s="20"/>
      <c r="J22" s="20">
        <f>SUM(F22:I22)*14</f>
        <v>28</v>
      </c>
      <c r="K22" s="20">
        <f>E22*25-J22</f>
        <v>22</v>
      </c>
      <c r="L22" s="145" t="s">
        <v>20</v>
      </c>
      <c r="M22" s="146"/>
      <c r="P22" s="28"/>
      <c r="Q22" s="12"/>
      <c r="R22" s="27"/>
      <c r="S22" s="27"/>
      <c r="T22" s="27"/>
    </row>
    <row r="23" spans="1:20" ht="25.8" customHeight="1" x14ac:dyDescent="0.3">
      <c r="A23" s="105">
        <v>11</v>
      </c>
      <c r="B23" s="100" t="s">
        <v>102</v>
      </c>
      <c r="C23" s="113" t="s">
        <v>49</v>
      </c>
      <c r="D23" s="115" t="s">
        <v>55</v>
      </c>
      <c r="E23" s="58">
        <v>3</v>
      </c>
      <c r="F23" s="108"/>
      <c r="G23" s="108"/>
      <c r="H23" s="108"/>
      <c r="I23" s="108"/>
      <c r="J23" s="145" t="s">
        <v>60</v>
      </c>
      <c r="K23" s="145"/>
      <c r="L23" s="145" t="s">
        <v>20</v>
      </c>
      <c r="M23" s="146"/>
      <c r="P23" s="28"/>
      <c r="Q23" s="12"/>
      <c r="R23" s="27"/>
      <c r="S23" s="27"/>
      <c r="T23" s="27"/>
    </row>
    <row r="24" spans="1:20" ht="18.600000000000001" customHeight="1" thickBot="1" x14ac:dyDescent="0.35">
      <c r="A24" s="106">
        <v>12</v>
      </c>
      <c r="B24" s="96" t="s">
        <v>103</v>
      </c>
      <c r="C24" s="114" t="s">
        <v>104</v>
      </c>
      <c r="D24" s="97" t="s">
        <v>14</v>
      </c>
      <c r="E24" s="101">
        <v>3</v>
      </c>
      <c r="F24" s="17"/>
      <c r="G24" s="17"/>
      <c r="H24" s="17"/>
      <c r="I24" s="17">
        <v>4</v>
      </c>
      <c r="J24" s="17">
        <f t="shared" ref="J24" si="5">SUM(F24:I24)*14</f>
        <v>56</v>
      </c>
      <c r="K24" s="17">
        <f t="shared" ref="K24" si="6">E24*25-J24</f>
        <v>19</v>
      </c>
      <c r="L24" s="155" t="s">
        <v>20</v>
      </c>
      <c r="M24" s="156"/>
      <c r="P24" s="28"/>
      <c r="Q24" s="12"/>
      <c r="R24" s="27"/>
      <c r="S24" s="27"/>
      <c r="T24" s="27"/>
    </row>
    <row r="25" spans="1:20" s="32" customFormat="1" ht="15.75" customHeight="1" thickBot="1" x14ac:dyDescent="0.3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36"/>
      <c r="Q25" s="37"/>
      <c r="R25" s="38"/>
      <c r="S25" s="38"/>
      <c r="T25" s="38"/>
    </row>
    <row r="26" spans="1:20" ht="18" customHeight="1" x14ac:dyDescent="0.3">
      <c r="B26" s="168" t="s">
        <v>26</v>
      </c>
      <c r="C26" s="39" t="s">
        <v>27</v>
      </c>
      <c r="D26" s="171">
        <f>SUM(F9:I14)</f>
        <v>19</v>
      </c>
      <c r="E26" s="148"/>
      <c r="F26" s="148"/>
      <c r="G26" s="148"/>
      <c r="H26" s="148"/>
      <c r="I26" s="148"/>
      <c r="J26" s="148"/>
      <c r="K26" s="148"/>
      <c r="L26" s="148"/>
      <c r="M26" s="172"/>
      <c r="P26" s="13"/>
      <c r="Q26" s="12"/>
      <c r="R26" s="144"/>
      <c r="S26" s="144"/>
      <c r="T26" s="144"/>
    </row>
    <row r="27" spans="1:20" ht="20.399999999999999" customHeight="1" x14ac:dyDescent="0.3">
      <c r="B27" s="169"/>
      <c r="C27" s="40" t="s">
        <v>28</v>
      </c>
      <c r="D27" s="173">
        <f>SUM(F16:I17)</f>
        <v>3</v>
      </c>
      <c r="E27" s="174"/>
      <c r="F27" s="174"/>
      <c r="G27" s="174"/>
      <c r="H27" s="174"/>
      <c r="I27" s="174"/>
      <c r="J27" s="174"/>
      <c r="K27" s="174"/>
      <c r="L27" s="174"/>
      <c r="M27" s="175"/>
      <c r="P27" s="13"/>
      <c r="Q27" s="12"/>
      <c r="R27" s="13"/>
      <c r="S27" s="13"/>
      <c r="T27" s="13"/>
    </row>
    <row r="28" spans="1:20" ht="15" customHeight="1" thickBot="1" x14ac:dyDescent="0.35">
      <c r="B28" s="170"/>
      <c r="C28" s="41" t="s">
        <v>29</v>
      </c>
      <c r="D28" s="176">
        <f>SUM(F21:I24)+3</f>
        <v>12</v>
      </c>
      <c r="E28" s="149"/>
      <c r="F28" s="149"/>
      <c r="G28" s="149"/>
      <c r="H28" s="149"/>
      <c r="I28" s="149"/>
      <c r="J28" s="149"/>
      <c r="K28" s="149"/>
      <c r="L28" s="149"/>
      <c r="M28" s="177"/>
      <c r="P28" s="11"/>
      <c r="Q28" s="12"/>
      <c r="R28" s="13"/>
      <c r="S28" s="13"/>
      <c r="T28" s="13"/>
    </row>
    <row r="29" spans="1:20" x14ac:dyDescent="0.3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11"/>
      <c r="Q29" s="12"/>
      <c r="R29" s="13"/>
      <c r="S29" s="13"/>
      <c r="T29" s="13"/>
    </row>
    <row r="30" spans="1:20" x14ac:dyDescent="0.3">
      <c r="B30" s="4" t="s">
        <v>30</v>
      </c>
      <c r="C30" s="9"/>
      <c r="D30" s="1"/>
      <c r="E30" s="132" t="s">
        <v>31</v>
      </c>
      <c r="F30" s="132"/>
      <c r="G30" s="4"/>
      <c r="H30" s="1"/>
      <c r="I30" s="1"/>
      <c r="J30" s="147" t="s">
        <v>32</v>
      </c>
      <c r="K30" s="147"/>
      <c r="L30" s="147"/>
      <c r="M30" s="147"/>
    </row>
    <row r="31" spans="1:20" x14ac:dyDescent="0.3">
      <c r="B31" s="167" t="str">
        <f>Sem_I!B30</f>
        <v>Mihnea - Cosmin COSTOIU</v>
      </c>
      <c r="C31" s="167"/>
      <c r="D31" s="187" t="str">
        <f>Sem_I!D30</f>
        <v>Marius-Claudiu LANGA</v>
      </c>
      <c r="E31" s="187"/>
      <c r="F31" s="187"/>
      <c r="G31" s="187"/>
      <c r="H31" s="187"/>
      <c r="I31" s="187"/>
      <c r="J31" s="184" t="str">
        <f>Sem_I!J30</f>
        <v>Manuela-Mihaela CIUCUREL</v>
      </c>
      <c r="K31" s="184"/>
      <c r="L31" s="184"/>
      <c r="M31" s="184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3">
      <c r="B39" s="1"/>
      <c r="C39" s="1"/>
      <c r="H39" s="4"/>
      <c r="I39" s="4"/>
      <c r="J39" s="1"/>
      <c r="K39" s="1"/>
      <c r="L39" s="1"/>
    </row>
    <row r="40" spans="2:12" x14ac:dyDescent="0.3">
      <c r="B40" s="1"/>
      <c r="C40" s="1"/>
      <c r="H40" s="4"/>
      <c r="I40" s="4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9" spans="1:13" ht="15" customHeight="1" x14ac:dyDescent="0.3"/>
    <row r="53" spans="1:13" x14ac:dyDescent="0.3">
      <c r="A53" s="188" t="s">
        <v>33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</row>
    <row r="54" spans="1:13" x14ac:dyDescent="0.3">
      <c r="A54" s="163" t="s">
        <v>36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</row>
  </sheetData>
  <protectedRanges>
    <protectedRange sqref="D22:D23" name="Editabil_3_4_3_4"/>
    <protectedRange sqref="J16:M17" name="Editabil_5"/>
    <protectedRange sqref="A22:B23 A21" name="Editabil_11"/>
    <protectedRange sqref="B24" name="Editabil_1_2"/>
    <protectedRange sqref="A24" name="Editabil_1_1_1"/>
    <protectedRange sqref="E9:I14 A9:A14 C9:C14" name="Editabil"/>
    <protectedRange sqref="D9:D14" name="Editabil_1"/>
    <protectedRange sqref="B9:B14" name="Editabil_2_1"/>
    <protectedRange sqref="A17:I17 A16 C16:I16" name="Editabil_2"/>
    <protectedRange sqref="B16" name="Editabil_2_1_1"/>
    <protectedRange sqref="E21:M21 B21:C21" name="Editabil_4"/>
  </protectedRanges>
  <mergeCells count="56">
    <mergeCell ref="K16:K17"/>
    <mergeCell ref="L24:M24"/>
    <mergeCell ref="C3:G3"/>
    <mergeCell ref="L3:M3"/>
    <mergeCell ref="C4:G4"/>
    <mergeCell ref="L4:M4"/>
    <mergeCell ref="F6:I6"/>
    <mergeCell ref="J6:K6"/>
    <mergeCell ref="L6:M7"/>
    <mergeCell ref="L14:M14"/>
    <mergeCell ref="L12:M12"/>
    <mergeCell ref="L13:M13"/>
    <mergeCell ref="A8:M8"/>
    <mergeCell ref="L9:M9"/>
    <mergeCell ref="D1:H1"/>
    <mergeCell ref="K1:L1"/>
    <mergeCell ref="B2:C2"/>
    <mergeCell ref="D2:H2"/>
    <mergeCell ref="L2:M2"/>
    <mergeCell ref="A6:A7"/>
    <mergeCell ref="B6:B7"/>
    <mergeCell ref="C6:C7"/>
    <mergeCell ref="D6:D7"/>
    <mergeCell ref="E6:E7"/>
    <mergeCell ref="L10:M10"/>
    <mergeCell ref="L11:M11"/>
    <mergeCell ref="R26:T26"/>
    <mergeCell ref="A15:M15"/>
    <mergeCell ref="A18:C19"/>
    <mergeCell ref="E18:E19"/>
    <mergeCell ref="J18:J19"/>
    <mergeCell ref="B26:B28"/>
    <mergeCell ref="D26:M26"/>
    <mergeCell ref="D27:M27"/>
    <mergeCell ref="K18:K19"/>
    <mergeCell ref="A20:M20"/>
    <mergeCell ref="D16:D17"/>
    <mergeCell ref="E16:E17"/>
    <mergeCell ref="F16:F17"/>
    <mergeCell ref="L16:M17"/>
    <mergeCell ref="G16:G17"/>
    <mergeCell ref="H16:H17"/>
    <mergeCell ref="A54:M54"/>
    <mergeCell ref="L21:M21"/>
    <mergeCell ref="L23:M23"/>
    <mergeCell ref="E30:F30"/>
    <mergeCell ref="J30:M30"/>
    <mergeCell ref="J31:M31"/>
    <mergeCell ref="B31:C31"/>
    <mergeCell ref="D31:I31"/>
    <mergeCell ref="J23:K23"/>
    <mergeCell ref="A53:M53"/>
    <mergeCell ref="D28:M28"/>
    <mergeCell ref="L22:M22"/>
    <mergeCell ref="I16:I17"/>
    <mergeCell ref="J16:J17"/>
  </mergeCells>
  <conditionalFormatting sqref="D1:D8 D18:D20 D25:D42">
    <cfRule type="cellIs" dxfId="81" priority="138" operator="equal">
      <formula>"DC"</formula>
    </cfRule>
    <cfRule type="cellIs" dxfId="80" priority="136" stopIfTrue="1" operator="equal">
      <formula>"DS"</formula>
    </cfRule>
    <cfRule type="cellIs" dxfId="79" priority="137" operator="equal">
      <formula>"DA"</formula>
    </cfRule>
  </conditionalFormatting>
  <conditionalFormatting sqref="D9:D14">
    <cfRule type="cellIs" dxfId="78" priority="28" operator="equal">
      <formula>"S"</formula>
    </cfRule>
    <cfRule type="cellIs" dxfId="77" priority="23" stopIfTrue="1" operator="equal">
      <formula>"DM"</formula>
    </cfRule>
    <cfRule type="cellIs" dxfId="76" priority="21" stopIfTrue="1" operator="equal">
      <formula>"DI"</formula>
    </cfRule>
    <cfRule type="cellIs" dxfId="75" priority="22" stopIfTrue="1" operator="equal">
      <formula>"DJ"</formula>
    </cfRule>
    <cfRule type="cellIs" dxfId="74" priority="24" stopIfTrue="1" operator="equal">
      <formula>"D"</formula>
    </cfRule>
    <cfRule type="cellIs" dxfId="73" priority="25" operator="equal">
      <formula>"SI"</formula>
    </cfRule>
    <cfRule type="cellIs" dxfId="72" priority="26" operator="equal">
      <formula>"SJ"</formula>
    </cfRule>
    <cfRule type="cellIs" dxfId="71" priority="27" operator="equal">
      <formula>"SM"</formula>
    </cfRule>
    <cfRule type="cellIs" dxfId="70" priority="29" operator="equal">
      <formula>"C"</formula>
    </cfRule>
    <cfRule type="cellIs" dxfId="69" priority="30" operator="equal">
      <formula>"F"</formula>
    </cfRule>
  </conditionalFormatting>
  <conditionalFormatting sqref="D16">
    <cfRule type="cellIs" dxfId="68" priority="11" operator="equal">
      <formula>"SI"</formula>
    </cfRule>
    <cfRule type="cellIs" dxfId="67" priority="14" operator="equal">
      <formula>"S"</formula>
    </cfRule>
    <cfRule type="cellIs" dxfId="66" priority="15" operator="equal">
      <formula>"C"</formula>
    </cfRule>
    <cfRule type="cellIs" dxfId="65" priority="16" operator="equal">
      <formula>"F"</formula>
    </cfRule>
    <cfRule type="cellIs" dxfId="64" priority="17" operator="equal">
      <formula>"DI"</formula>
    </cfRule>
    <cfRule type="cellIs" dxfId="63" priority="19" operator="equal">
      <formula>"DJ"</formula>
    </cfRule>
    <cfRule type="cellIs" dxfId="62" priority="20" operator="equal">
      <formula>"D"</formula>
    </cfRule>
    <cfRule type="cellIs" dxfId="61" priority="12" operator="equal">
      <formula>"SJ"</formula>
    </cfRule>
    <cfRule type="cellIs" dxfId="60" priority="13" operator="equal">
      <formula>"SM"</formula>
    </cfRule>
    <cfRule type="cellIs" dxfId="59" priority="18" operator="equal">
      <formula>"DM"</formula>
    </cfRule>
  </conditionalFormatting>
  <conditionalFormatting sqref="D21">
    <cfRule type="cellIs" dxfId="58" priority="2" operator="equal">
      <formula>"SJ"</formula>
    </cfRule>
    <cfRule type="cellIs" dxfId="57" priority="3" operator="equal">
      <formula>"SM"</formula>
    </cfRule>
    <cfRule type="cellIs" dxfId="56" priority="4" operator="equal">
      <formula>"S"</formula>
    </cfRule>
    <cfRule type="cellIs" dxfId="55" priority="5" operator="equal">
      <formula>"C"</formula>
    </cfRule>
    <cfRule type="cellIs" dxfId="54" priority="7" operator="equal">
      <formula>"DI"</formula>
    </cfRule>
    <cfRule type="cellIs" dxfId="53" priority="8" operator="equal">
      <formula>"DM"</formula>
    </cfRule>
    <cfRule type="cellIs" dxfId="52" priority="9" operator="equal">
      <formula>"DJ"</formula>
    </cfRule>
    <cfRule type="cellIs" dxfId="51" priority="10" operator="equal">
      <formula>"D"</formula>
    </cfRule>
    <cfRule type="cellIs" dxfId="50" priority="6" operator="equal">
      <formula>"F"</formula>
    </cfRule>
    <cfRule type="cellIs" dxfId="49" priority="1" operator="equal">
      <formula>"SI"</formula>
    </cfRule>
  </conditionalFormatting>
  <conditionalFormatting sqref="D22:D23">
    <cfRule type="cellIs" dxfId="48" priority="92" operator="equal">
      <formula>"C'"</formula>
    </cfRule>
  </conditionalFormatting>
  <conditionalFormatting sqref="D22:D24">
    <cfRule type="cellIs" dxfId="47" priority="38" operator="equal">
      <formula>"S"</formula>
    </cfRule>
    <cfRule type="cellIs" dxfId="46" priority="39" operator="equal">
      <formula>"C"</formula>
    </cfRule>
    <cfRule type="cellIs" dxfId="45" priority="40" operator="equal">
      <formula>"F"</formula>
    </cfRule>
  </conditionalFormatting>
  <conditionalFormatting sqref="D24">
    <cfRule type="cellIs" dxfId="44" priority="31" stopIfTrue="1" operator="equal">
      <formula>"DI"</formula>
    </cfRule>
    <cfRule type="cellIs" dxfId="43" priority="35" operator="equal">
      <formula>"SI"</formula>
    </cfRule>
    <cfRule type="cellIs" dxfId="42" priority="36" operator="equal">
      <formula>"SJ"</formula>
    </cfRule>
    <cfRule type="cellIs" dxfId="41" priority="37" operator="equal">
      <formula>"SM"</formula>
    </cfRule>
    <cfRule type="cellIs" dxfId="40" priority="32" stopIfTrue="1" operator="equal">
      <formula>"DJ"</formula>
    </cfRule>
    <cfRule type="cellIs" dxfId="39" priority="33" stopIfTrue="1" operator="equal">
      <formula>"DM"</formula>
    </cfRule>
    <cfRule type="cellIs" dxfId="38" priority="34" stopIfTrue="1" operator="equal">
      <formula>"D"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3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6"/>
  <sheetViews>
    <sheetView topLeftCell="A10" zoomScaleNormal="100" zoomScaleSheetLayoutView="100" workbookViewId="0">
      <selection activeCell="Q19" sqref="Q1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26" t="str">
        <f>Sem_I!D1</f>
        <v>Plan de învățământ licență</v>
      </c>
      <c r="E1" s="126"/>
      <c r="F1" s="126"/>
      <c r="G1" s="126"/>
      <c r="H1" s="126"/>
      <c r="I1" s="2"/>
      <c r="J1" s="5"/>
      <c r="K1" s="205"/>
      <c r="L1" s="205"/>
      <c r="P1" s="59"/>
      <c r="Q1" s="59"/>
      <c r="R1" s="59"/>
      <c r="S1" s="59"/>
      <c r="T1" s="59"/>
    </row>
    <row r="2" spans="1:20" ht="15" customHeight="1" x14ac:dyDescent="0.3">
      <c r="B2" s="121"/>
      <c r="C2" s="121"/>
      <c r="D2" s="132" t="str">
        <f>Sem_I!D2</f>
        <v>2025 - 2028</v>
      </c>
      <c r="E2" s="132"/>
      <c r="F2" s="132"/>
      <c r="G2" s="132"/>
      <c r="H2" s="132"/>
      <c r="J2" s="8"/>
      <c r="K2" s="8" t="s">
        <v>0</v>
      </c>
      <c r="L2" s="121" t="str">
        <f>Sem_V!L2</f>
        <v>2027 - 2028</v>
      </c>
      <c r="M2" s="121"/>
      <c r="S2" s="60"/>
      <c r="T2" s="60"/>
    </row>
    <row r="3" spans="1:20" x14ac:dyDescent="0.3">
      <c r="B3" s="7" t="s">
        <v>1</v>
      </c>
      <c r="C3" s="121" t="str">
        <f>Sem_I!C3</f>
        <v>Asistență socială</v>
      </c>
      <c r="D3" s="121"/>
      <c r="E3" s="121"/>
      <c r="F3" s="121"/>
      <c r="G3" s="121"/>
      <c r="J3" s="8"/>
      <c r="K3" s="8" t="s">
        <v>2</v>
      </c>
      <c r="L3" s="121" t="str">
        <f>Sem_V!L3</f>
        <v>III</v>
      </c>
      <c r="M3" s="121"/>
      <c r="S3" s="60"/>
      <c r="T3" s="60"/>
    </row>
    <row r="4" spans="1:20" x14ac:dyDescent="0.3">
      <c r="B4" s="7" t="s">
        <v>4</v>
      </c>
      <c r="C4" s="121" t="str">
        <f>Sem_I!C4</f>
        <v>Asistență socială</v>
      </c>
      <c r="D4" s="121"/>
      <c r="E4" s="121"/>
      <c r="F4" s="121"/>
      <c r="G4" s="121"/>
      <c r="J4" s="8"/>
      <c r="K4" s="8" t="s">
        <v>5</v>
      </c>
      <c r="L4" s="121" t="s">
        <v>34</v>
      </c>
      <c r="M4" s="121"/>
      <c r="S4" s="60"/>
      <c r="T4" s="60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60"/>
      <c r="Q5" s="60"/>
      <c r="R5" s="60"/>
      <c r="S5" s="60"/>
      <c r="T5" s="60"/>
    </row>
    <row r="6" spans="1:20" s="1" customFormat="1" ht="20.100000000000001" customHeight="1" x14ac:dyDescent="0.3">
      <c r="A6" s="140" t="s">
        <v>6</v>
      </c>
      <c r="B6" s="122" t="s">
        <v>7</v>
      </c>
      <c r="C6" s="122" t="s">
        <v>8</v>
      </c>
      <c r="D6" s="122" t="s">
        <v>9</v>
      </c>
      <c r="E6" s="138" t="s">
        <v>10</v>
      </c>
      <c r="F6" s="129" t="s">
        <v>11</v>
      </c>
      <c r="G6" s="130"/>
      <c r="H6" s="130"/>
      <c r="I6" s="130"/>
      <c r="J6" s="122" t="s">
        <v>12</v>
      </c>
      <c r="K6" s="122"/>
      <c r="L6" s="122" t="s">
        <v>13</v>
      </c>
      <c r="M6" s="123"/>
      <c r="P6" s="60"/>
      <c r="Q6" s="60"/>
      <c r="R6" s="60"/>
      <c r="S6" s="60"/>
      <c r="T6" s="60"/>
    </row>
    <row r="7" spans="1:20" ht="29.4" thickBot="1" x14ac:dyDescent="0.35">
      <c r="A7" s="141"/>
      <c r="B7" s="124"/>
      <c r="C7" s="124"/>
      <c r="D7" s="124"/>
      <c r="E7" s="139"/>
      <c r="F7" s="10" t="s">
        <v>14</v>
      </c>
      <c r="G7" s="10" t="s">
        <v>15</v>
      </c>
      <c r="H7" s="10" t="s">
        <v>16</v>
      </c>
      <c r="I7" s="10" t="s">
        <v>17</v>
      </c>
      <c r="J7" s="74" t="s">
        <v>58</v>
      </c>
      <c r="K7" s="74" t="s">
        <v>54</v>
      </c>
      <c r="L7" s="124"/>
      <c r="M7" s="125"/>
      <c r="P7" s="60"/>
      <c r="Q7" s="60"/>
      <c r="R7" s="60"/>
      <c r="S7" s="60"/>
      <c r="T7" s="60"/>
    </row>
    <row r="8" spans="1:20" ht="15" thickBot="1" x14ac:dyDescent="0.35">
      <c r="A8" s="209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1"/>
      <c r="P8" s="60"/>
      <c r="Q8" s="60"/>
      <c r="R8" s="60"/>
      <c r="S8" s="60"/>
      <c r="T8" s="60"/>
    </row>
    <row r="9" spans="1:20" ht="15" customHeight="1" x14ac:dyDescent="0.3">
      <c r="A9" s="46">
        <v>1</v>
      </c>
      <c r="B9" s="20" t="s">
        <v>191</v>
      </c>
      <c r="C9" s="52" t="s">
        <v>192</v>
      </c>
      <c r="D9" s="24" t="s">
        <v>15</v>
      </c>
      <c r="E9" s="78">
        <v>4</v>
      </c>
      <c r="F9" s="25">
        <v>2</v>
      </c>
      <c r="G9" s="19">
        <v>1</v>
      </c>
      <c r="H9" s="19"/>
      <c r="I9" s="19"/>
      <c r="J9" s="19">
        <f t="shared" ref="J9:J14" si="0">SUM(F9:I9)*14</f>
        <v>42</v>
      </c>
      <c r="K9" s="19">
        <f t="shared" ref="K9:K14" si="1">E9*25-J9</f>
        <v>58</v>
      </c>
      <c r="L9" s="127" t="s">
        <v>19</v>
      </c>
      <c r="M9" s="128"/>
      <c r="P9" s="60"/>
      <c r="Q9" s="60"/>
      <c r="R9" s="60"/>
      <c r="S9" s="60"/>
      <c r="T9" s="60"/>
    </row>
    <row r="10" spans="1:20" ht="15" customHeight="1" x14ac:dyDescent="0.3">
      <c r="A10" s="47">
        <v>2</v>
      </c>
      <c r="B10" s="20" t="s">
        <v>193</v>
      </c>
      <c r="C10" s="53" t="s">
        <v>202</v>
      </c>
      <c r="D10" s="21" t="s">
        <v>15</v>
      </c>
      <c r="E10" s="94">
        <v>4</v>
      </c>
      <c r="F10" s="23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58</v>
      </c>
      <c r="L10" s="145" t="s">
        <v>19</v>
      </c>
      <c r="M10" s="146"/>
      <c r="P10" s="60"/>
      <c r="Q10" s="60"/>
      <c r="R10" s="60"/>
      <c r="S10" s="60"/>
      <c r="T10" s="60"/>
    </row>
    <row r="11" spans="1:20" ht="15" customHeight="1" x14ac:dyDescent="0.3">
      <c r="A11" s="47">
        <v>3</v>
      </c>
      <c r="B11" s="20" t="s">
        <v>194</v>
      </c>
      <c r="C11" s="53" t="s">
        <v>201</v>
      </c>
      <c r="D11" s="21" t="s">
        <v>15</v>
      </c>
      <c r="E11" s="94">
        <v>4</v>
      </c>
      <c r="F11" s="23">
        <v>2</v>
      </c>
      <c r="G11" s="20"/>
      <c r="H11" s="20">
        <v>1</v>
      </c>
      <c r="I11" s="20"/>
      <c r="J11" s="20">
        <f t="shared" si="0"/>
        <v>42</v>
      </c>
      <c r="K11" s="20">
        <f t="shared" si="1"/>
        <v>58</v>
      </c>
      <c r="L11" s="142" t="s">
        <v>19</v>
      </c>
      <c r="M11" s="143"/>
      <c r="P11" s="60"/>
      <c r="Q11" s="60"/>
      <c r="R11" s="60"/>
      <c r="S11" s="60"/>
      <c r="T11" s="60"/>
    </row>
    <row r="12" spans="1:20" ht="15" customHeight="1" x14ac:dyDescent="0.3">
      <c r="A12" s="47">
        <v>4</v>
      </c>
      <c r="B12" s="20" t="s">
        <v>195</v>
      </c>
      <c r="C12" s="53" t="s">
        <v>196</v>
      </c>
      <c r="D12" s="21" t="s">
        <v>15</v>
      </c>
      <c r="E12" s="94">
        <v>5</v>
      </c>
      <c r="F12" s="23"/>
      <c r="G12" s="20"/>
      <c r="H12" s="20"/>
      <c r="I12" s="20">
        <v>4</v>
      </c>
      <c r="J12" s="20">
        <f t="shared" si="0"/>
        <v>56</v>
      </c>
      <c r="K12" s="20">
        <f t="shared" si="1"/>
        <v>69</v>
      </c>
      <c r="L12" s="142" t="s">
        <v>14</v>
      </c>
      <c r="M12" s="143"/>
      <c r="P12" s="60"/>
      <c r="Q12" s="60"/>
      <c r="R12" s="60"/>
      <c r="S12" s="60"/>
      <c r="T12" s="60"/>
    </row>
    <row r="13" spans="1:20" ht="15" customHeight="1" x14ac:dyDescent="0.3">
      <c r="A13" s="47">
        <v>5</v>
      </c>
      <c r="B13" s="20" t="s">
        <v>197</v>
      </c>
      <c r="C13" s="53" t="s">
        <v>198</v>
      </c>
      <c r="D13" s="21" t="s">
        <v>15</v>
      </c>
      <c r="E13" s="94">
        <v>5</v>
      </c>
      <c r="F13" s="23">
        <v>2</v>
      </c>
      <c r="G13" s="20"/>
      <c r="H13" s="20">
        <v>1</v>
      </c>
      <c r="I13" s="20"/>
      <c r="J13" s="20">
        <f t="shared" si="0"/>
        <v>42</v>
      </c>
      <c r="K13" s="20">
        <f t="shared" si="1"/>
        <v>83</v>
      </c>
      <c r="L13" s="142" t="s">
        <v>19</v>
      </c>
      <c r="M13" s="143"/>
      <c r="P13" s="60"/>
      <c r="Q13" s="60"/>
      <c r="R13" s="60"/>
      <c r="S13" s="60"/>
      <c r="T13" s="60"/>
    </row>
    <row r="14" spans="1:20" ht="28.8" customHeight="1" thickBot="1" x14ac:dyDescent="0.35">
      <c r="A14" s="47">
        <v>6</v>
      </c>
      <c r="B14" s="20" t="s">
        <v>199</v>
      </c>
      <c r="C14" s="53" t="s">
        <v>200</v>
      </c>
      <c r="D14" s="22" t="s">
        <v>15</v>
      </c>
      <c r="E14" s="94">
        <v>4</v>
      </c>
      <c r="F14" s="23">
        <v>2</v>
      </c>
      <c r="G14" s="20">
        <v>1</v>
      </c>
      <c r="H14" s="20"/>
      <c r="I14" s="20"/>
      <c r="J14" s="17">
        <f t="shared" si="0"/>
        <v>42</v>
      </c>
      <c r="K14" s="17">
        <f t="shared" si="1"/>
        <v>58</v>
      </c>
      <c r="L14" s="155" t="s">
        <v>19</v>
      </c>
      <c r="M14" s="156"/>
      <c r="P14" s="60"/>
      <c r="Q14" s="60"/>
      <c r="R14" s="60"/>
      <c r="S14" s="60"/>
      <c r="T14" s="60"/>
    </row>
    <row r="15" spans="1:20" ht="15" customHeight="1" thickBot="1" x14ac:dyDescent="0.35">
      <c r="A15" s="263" t="s">
        <v>21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264"/>
      <c r="O15" s="60"/>
      <c r="P15" s="60"/>
      <c r="Q15" s="60"/>
      <c r="R15" s="60"/>
      <c r="S15" s="60"/>
    </row>
    <row r="16" spans="1:20" ht="28.8" customHeight="1" x14ac:dyDescent="0.3">
      <c r="A16" s="46">
        <v>7</v>
      </c>
      <c r="B16" s="20" t="s">
        <v>203</v>
      </c>
      <c r="C16" s="52" t="s">
        <v>204</v>
      </c>
      <c r="D16" s="244" t="s">
        <v>15</v>
      </c>
      <c r="E16" s="244">
        <v>4</v>
      </c>
      <c r="F16" s="246">
        <v>2</v>
      </c>
      <c r="G16" s="127">
        <v>1</v>
      </c>
      <c r="H16" s="127"/>
      <c r="I16" s="127"/>
      <c r="J16" s="185">
        <f>SUM(F16:I17)*14</f>
        <v>42</v>
      </c>
      <c r="K16" s="185">
        <f>25*E16-J16</f>
        <v>58</v>
      </c>
      <c r="L16" s="159" t="s">
        <v>19</v>
      </c>
      <c r="M16" s="157"/>
      <c r="P16" s="60"/>
      <c r="Q16" s="60"/>
      <c r="R16" s="60"/>
      <c r="S16" s="60"/>
      <c r="T16" s="60"/>
    </row>
    <row r="17" spans="1:20" ht="15" thickBot="1" x14ac:dyDescent="0.35">
      <c r="A17" s="116">
        <v>8</v>
      </c>
      <c r="B17" s="20" t="s">
        <v>205</v>
      </c>
      <c r="C17" s="117" t="s">
        <v>206</v>
      </c>
      <c r="D17" s="265"/>
      <c r="E17" s="265"/>
      <c r="F17" s="262"/>
      <c r="G17" s="155"/>
      <c r="H17" s="155"/>
      <c r="I17" s="155"/>
      <c r="J17" s="186"/>
      <c r="K17" s="186"/>
      <c r="L17" s="160"/>
      <c r="M17" s="158"/>
      <c r="P17" s="60"/>
      <c r="Q17" s="60"/>
      <c r="R17" s="60"/>
      <c r="S17" s="60"/>
      <c r="T17" s="60"/>
    </row>
    <row r="18" spans="1:20" x14ac:dyDescent="0.3">
      <c r="A18" s="239" t="s">
        <v>22</v>
      </c>
      <c r="B18" s="240"/>
      <c r="C18" s="240"/>
      <c r="D18" s="14" t="s">
        <v>23</v>
      </c>
      <c r="E18" s="182">
        <f t="shared" ref="E18:K18" si="2">SUM(E9:E17)</f>
        <v>30</v>
      </c>
      <c r="F18" s="63">
        <f t="shared" si="2"/>
        <v>12</v>
      </c>
      <c r="G18" s="63">
        <f t="shared" si="2"/>
        <v>4</v>
      </c>
      <c r="H18" s="63">
        <f t="shared" si="2"/>
        <v>2</v>
      </c>
      <c r="I18" s="63">
        <f t="shared" si="2"/>
        <v>4</v>
      </c>
      <c r="J18" s="148">
        <f t="shared" si="2"/>
        <v>308</v>
      </c>
      <c r="K18" s="148">
        <f t="shared" si="2"/>
        <v>442</v>
      </c>
      <c r="L18" s="64" t="s">
        <v>24</v>
      </c>
      <c r="M18" s="67" t="s">
        <v>43</v>
      </c>
      <c r="P18" s="60"/>
      <c r="Q18" s="60"/>
      <c r="R18" s="60"/>
      <c r="S18" s="60"/>
      <c r="T18" s="60"/>
    </row>
    <row r="19" spans="1:20" ht="15" thickBot="1" x14ac:dyDescent="0.35">
      <c r="A19" s="165"/>
      <c r="B19" s="166"/>
      <c r="C19" s="166"/>
      <c r="D19" s="15" t="s">
        <v>25</v>
      </c>
      <c r="E19" s="183"/>
      <c r="F19" s="65">
        <f>COUNT(F9:F17)</f>
        <v>6</v>
      </c>
      <c r="G19" s="16">
        <f>COUNT(G9:G17)</f>
        <v>4</v>
      </c>
      <c r="H19" s="16">
        <f>COUNT(H9:H17)</f>
        <v>2</v>
      </c>
      <c r="I19" s="16">
        <f>COUNT(I9:I17)</f>
        <v>1</v>
      </c>
      <c r="J19" s="149"/>
      <c r="K19" s="149"/>
      <c r="L19" s="17">
        <f>COUNTIF(L9:L17,"=E")</f>
        <v>6</v>
      </c>
      <c r="M19" s="18">
        <f>COUNTIF(L9:L17,"=V")+COUNTIF(L9:M17,"=C")</f>
        <v>1</v>
      </c>
      <c r="P19" s="60"/>
      <c r="Q19" s="60"/>
      <c r="R19" s="60"/>
      <c r="S19" s="60"/>
      <c r="T19" s="60"/>
    </row>
    <row r="20" spans="1:20" ht="15" customHeight="1" thickBot="1" x14ac:dyDescent="0.35">
      <c r="A20" s="178" t="s">
        <v>38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234"/>
      <c r="P20" s="60"/>
      <c r="Q20" s="12"/>
      <c r="R20" s="60"/>
      <c r="S20" s="60"/>
      <c r="T20" s="60"/>
    </row>
    <row r="21" spans="1:20" ht="15.75" customHeight="1" x14ac:dyDescent="0.3">
      <c r="A21" s="46">
        <v>9</v>
      </c>
      <c r="B21" s="19" t="s">
        <v>105</v>
      </c>
      <c r="C21" s="89" t="s">
        <v>53</v>
      </c>
      <c r="D21" s="81" t="s">
        <v>14</v>
      </c>
      <c r="E21" s="78">
        <v>3</v>
      </c>
      <c r="F21" s="25">
        <v>1</v>
      </c>
      <c r="G21" s="19">
        <v>1</v>
      </c>
      <c r="H21" s="19"/>
      <c r="I21" s="19"/>
      <c r="J21" s="19">
        <f>SUM(F21:I21)*14</f>
        <v>28</v>
      </c>
      <c r="K21" s="19">
        <f>E21*25-J21</f>
        <v>47</v>
      </c>
      <c r="L21" s="254" t="s">
        <v>19</v>
      </c>
      <c r="M21" s="255"/>
      <c r="P21" s="60"/>
      <c r="Q21" s="12"/>
      <c r="R21" s="61"/>
      <c r="S21" s="61"/>
      <c r="T21" s="61"/>
    </row>
    <row r="22" spans="1:20" ht="27" customHeight="1" thickBot="1" x14ac:dyDescent="0.35">
      <c r="A22" s="47">
        <v>10</v>
      </c>
      <c r="B22" s="20" t="s">
        <v>106</v>
      </c>
      <c r="C22" s="90" t="s">
        <v>52</v>
      </c>
      <c r="D22" s="107" t="s">
        <v>55</v>
      </c>
      <c r="E22" s="77">
        <v>2</v>
      </c>
      <c r="F22" s="93"/>
      <c r="G22" s="45"/>
      <c r="H22" s="45"/>
      <c r="I22" s="45"/>
      <c r="J22" s="256" t="s">
        <v>61</v>
      </c>
      <c r="K22" s="262"/>
      <c r="L22" s="256" t="s">
        <v>20</v>
      </c>
      <c r="M22" s="257"/>
      <c r="P22" s="60"/>
      <c r="Q22" s="12"/>
      <c r="R22" s="61"/>
      <c r="S22" s="61"/>
      <c r="T22" s="61"/>
    </row>
    <row r="23" spans="1:20" ht="19.2" customHeight="1" thickBot="1" x14ac:dyDescent="0.35">
      <c r="A23" s="48">
        <v>11</v>
      </c>
      <c r="B23" s="17" t="s">
        <v>107</v>
      </c>
      <c r="C23" s="92" t="s">
        <v>108</v>
      </c>
      <c r="D23" s="99" t="s">
        <v>14</v>
      </c>
      <c r="E23" s="22">
        <v>3</v>
      </c>
      <c r="F23" s="88"/>
      <c r="G23" s="17"/>
      <c r="H23" s="17"/>
      <c r="I23" s="17">
        <v>4</v>
      </c>
      <c r="J23" s="17">
        <f t="shared" ref="J23" si="3">SUM(F23:I23)*14</f>
        <v>56</v>
      </c>
      <c r="K23" s="17">
        <f t="shared" ref="K23" si="4">E23*25-J23</f>
        <v>19</v>
      </c>
      <c r="L23" s="155" t="s">
        <v>20</v>
      </c>
      <c r="M23" s="156"/>
      <c r="P23" s="60"/>
      <c r="Q23" s="12"/>
      <c r="R23" s="61"/>
      <c r="S23" s="61"/>
      <c r="T23" s="61"/>
    </row>
    <row r="24" spans="1:20" ht="15.75" customHeight="1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8"/>
      <c r="Q24" s="12"/>
      <c r="R24" s="27"/>
      <c r="S24" s="27"/>
      <c r="T24" s="27"/>
    </row>
    <row r="25" spans="1:20" ht="15.75" customHeight="1" thickBot="1" x14ac:dyDescent="0.35">
      <c r="B25" s="258" t="s">
        <v>51</v>
      </c>
      <c r="C25" s="259"/>
      <c r="D25" s="260" t="s">
        <v>59</v>
      </c>
      <c r="E25" s="261"/>
      <c r="F25" s="261"/>
      <c r="G25" s="49"/>
      <c r="H25" s="49"/>
      <c r="I25" s="49"/>
      <c r="J25" s="49"/>
      <c r="K25" s="49"/>
      <c r="L25" s="50"/>
      <c r="M25" s="51"/>
      <c r="P25" s="28"/>
      <c r="Q25" s="12"/>
      <c r="R25" s="27"/>
      <c r="S25" s="27"/>
      <c r="T25" s="27"/>
    </row>
    <row r="26" spans="1:20" ht="15.75" customHeight="1" thickBot="1" x14ac:dyDescent="0.35">
      <c r="B26" s="258" t="s">
        <v>63</v>
      </c>
      <c r="C26" s="259"/>
      <c r="D26" s="260" t="s">
        <v>39</v>
      </c>
      <c r="E26" s="261"/>
      <c r="F26" s="261"/>
      <c r="G26" s="49"/>
      <c r="H26" s="49"/>
      <c r="I26" s="49"/>
      <c r="J26" s="49"/>
      <c r="K26" s="49"/>
      <c r="L26" s="50"/>
      <c r="M26" s="51"/>
      <c r="P26" s="28"/>
      <c r="Q26" s="12"/>
      <c r="R26" s="27"/>
      <c r="S26" s="27"/>
      <c r="T26" s="27"/>
    </row>
    <row r="27" spans="1:20" ht="15.75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P27" s="28"/>
      <c r="Q27" s="12"/>
      <c r="R27" s="27"/>
      <c r="S27" s="27"/>
      <c r="T27" s="27"/>
    </row>
    <row r="28" spans="1:20" ht="15.75" customHeight="1" x14ac:dyDescent="0.3">
      <c r="B28" s="168" t="s">
        <v>26</v>
      </c>
      <c r="C28" s="39" t="s">
        <v>27</v>
      </c>
      <c r="D28" s="171">
        <f>SUM(F9:I14)</f>
        <v>19</v>
      </c>
      <c r="E28" s="148"/>
      <c r="F28" s="148"/>
      <c r="G28" s="148"/>
      <c r="H28" s="148"/>
      <c r="I28" s="148"/>
      <c r="J28" s="148"/>
      <c r="K28" s="148"/>
      <c r="L28" s="148"/>
      <c r="M28" s="172"/>
      <c r="P28" s="28"/>
      <c r="Q28" s="12"/>
      <c r="R28" s="27"/>
      <c r="S28" s="27"/>
      <c r="T28" s="27"/>
    </row>
    <row r="29" spans="1:20" ht="15.75" customHeight="1" x14ac:dyDescent="0.3">
      <c r="B29" s="169"/>
      <c r="C29" s="40" t="s">
        <v>28</v>
      </c>
      <c r="D29" s="173">
        <f>SUM(F16:I17)</f>
        <v>3</v>
      </c>
      <c r="E29" s="174"/>
      <c r="F29" s="174"/>
      <c r="G29" s="174"/>
      <c r="H29" s="174"/>
      <c r="I29" s="174"/>
      <c r="J29" s="174"/>
      <c r="K29" s="174"/>
      <c r="L29" s="174"/>
      <c r="M29" s="175"/>
      <c r="P29" s="28"/>
      <c r="Q29" s="12"/>
      <c r="R29" s="27"/>
      <c r="S29" s="27"/>
      <c r="T29" s="27"/>
    </row>
    <row r="30" spans="1:20" ht="15.75" customHeight="1" thickBot="1" x14ac:dyDescent="0.35">
      <c r="B30" s="170"/>
      <c r="C30" s="41" t="s">
        <v>29</v>
      </c>
      <c r="D30" s="176">
        <f>SUM(F21:I22)</f>
        <v>2</v>
      </c>
      <c r="E30" s="149"/>
      <c r="F30" s="149"/>
      <c r="G30" s="149"/>
      <c r="H30" s="149"/>
      <c r="I30" s="149"/>
      <c r="J30" s="149"/>
      <c r="K30" s="149"/>
      <c r="L30" s="149"/>
      <c r="M30" s="177"/>
      <c r="P30" s="28"/>
      <c r="Q30" s="12"/>
      <c r="R30" s="27"/>
      <c r="S30" s="27"/>
      <c r="T30" s="27"/>
    </row>
    <row r="31" spans="1:20" s="32" customFormat="1" ht="15.75" customHeight="1" x14ac:dyDescent="0.2">
      <c r="A31" s="2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P31" s="36"/>
      <c r="Q31" s="37"/>
      <c r="R31" s="38"/>
      <c r="S31" s="38"/>
      <c r="T31" s="38"/>
    </row>
    <row r="32" spans="1:20" ht="18" customHeight="1" x14ac:dyDescent="0.3">
      <c r="B32" s="4" t="s">
        <v>30</v>
      </c>
      <c r="C32" s="9"/>
      <c r="D32" s="1"/>
      <c r="E32" s="132" t="s">
        <v>31</v>
      </c>
      <c r="F32" s="132"/>
      <c r="G32" s="4"/>
      <c r="H32" s="1"/>
      <c r="I32" s="1"/>
      <c r="J32" s="147" t="s">
        <v>32</v>
      </c>
      <c r="K32" s="147"/>
      <c r="L32" s="147"/>
      <c r="M32" s="147"/>
      <c r="P32" s="13"/>
      <c r="Q32" s="12"/>
      <c r="R32" s="144"/>
      <c r="S32" s="144"/>
      <c r="T32" s="144"/>
    </row>
    <row r="33" spans="2:20" ht="19.8" customHeight="1" x14ac:dyDescent="0.3">
      <c r="B33" s="167" t="str">
        <f>Sem_I!B30</f>
        <v>Mihnea - Cosmin COSTOIU</v>
      </c>
      <c r="C33" s="167"/>
      <c r="D33" s="187" t="str">
        <f>Sem_I!D30</f>
        <v>Marius-Claudiu LANGA</v>
      </c>
      <c r="E33" s="187"/>
      <c r="F33" s="187"/>
      <c r="G33" s="187"/>
      <c r="H33" s="187"/>
      <c r="I33" s="187"/>
      <c r="J33" s="184" t="str">
        <f>Sem_I!J30</f>
        <v>Manuela-Mihaela CIUCUREL</v>
      </c>
      <c r="K33" s="184"/>
      <c r="L33" s="184"/>
      <c r="M33" s="184"/>
      <c r="P33" s="13"/>
      <c r="Q33" s="12"/>
      <c r="R33" s="13"/>
      <c r="S33" s="13"/>
      <c r="T33" s="13"/>
    </row>
    <row r="34" spans="2:20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55" spans="1:13" ht="15" customHeight="1" x14ac:dyDescent="0.3">
      <c r="A55" s="188" t="s">
        <v>33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</row>
    <row r="56" spans="1:13" x14ac:dyDescent="0.3">
      <c r="A56" s="163" t="s">
        <v>36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</row>
  </sheetData>
  <protectedRanges>
    <protectedRange sqref="C3:G4 D2 L2:M2 D33 K1:L1 A21:A23 J33 J9:XFD14 J16:XFD17" name="Editabil"/>
    <protectedRange sqref="D21:D22" name="Editabil_3_4_3_3_3"/>
    <protectedRange sqref="B21:B22" name="Editabil_1_5"/>
    <protectedRange sqref="B23" name="Editabil_1_1_2"/>
    <protectedRange sqref="E9:I14 A9:A14 C9:C14" name="Editabil_1"/>
    <protectedRange sqref="D9:D14" name="Editabil_1_1"/>
    <protectedRange sqref="B9:B14" name="Editabil_2"/>
    <protectedRange sqref="A16:A17 C16:I17" name="Editabil_3"/>
    <protectedRange sqref="B16:B17" name="Editabil_2_1"/>
  </protectedRanges>
  <mergeCells count="59">
    <mergeCell ref="C3:G3"/>
    <mergeCell ref="L3:M3"/>
    <mergeCell ref="D16:D17"/>
    <mergeCell ref="C4:G4"/>
    <mergeCell ref="L4:M4"/>
    <mergeCell ref="F6:I6"/>
    <mergeCell ref="J6:K6"/>
    <mergeCell ref="L6:M7"/>
    <mergeCell ref="A8:M8"/>
    <mergeCell ref="L9:M9"/>
    <mergeCell ref="L11:M11"/>
    <mergeCell ref="L13:M13"/>
    <mergeCell ref="L14:M14"/>
    <mergeCell ref="A6:A7"/>
    <mergeCell ref="L10:M10"/>
    <mergeCell ref="E6:E7"/>
    <mergeCell ref="D1:H1"/>
    <mergeCell ref="K1:L1"/>
    <mergeCell ref="B2:C2"/>
    <mergeCell ref="D2:H2"/>
    <mergeCell ref="L2:M2"/>
    <mergeCell ref="L12:M12"/>
    <mergeCell ref="A15:M15"/>
    <mergeCell ref="L16:M17"/>
    <mergeCell ref="B6:B7"/>
    <mergeCell ref="C6:C7"/>
    <mergeCell ref="D6:D7"/>
    <mergeCell ref="E16:E17"/>
    <mergeCell ref="F16:F17"/>
    <mergeCell ref="G16:G17"/>
    <mergeCell ref="H16:H17"/>
    <mergeCell ref="I16:I17"/>
    <mergeCell ref="R32:T32"/>
    <mergeCell ref="A20:M20"/>
    <mergeCell ref="B28:B30"/>
    <mergeCell ref="D28:M28"/>
    <mergeCell ref="D29:M29"/>
    <mergeCell ref="D30:M30"/>
    <mergeCell ref="B26:C26"/>
    <mergeCell ref="D26:F26"/>
    <mergeCell ref="L23:M23"/>
    <mergeCell ref="A55:M55"/>
    <mergeCell ref="A56:M56"/>
    <mergeCell ref="L21:M21"/>
    <mergeCell ref="L22:M22"/>
    <mergeCell ref="E32:F32"/>
    <mergeCell ref="J32:M32"/>
    <mergeCell ref="B33:C33"/>
    <mergeCell ref="D33:I33"/>
    <mergeCell ref="J33:M33"/>
    <mergeCell ref="B25:C25"/>
    <mergeCell ref="D25:F25"/>
    <mergeCell ref="J22:K22"/>
    <mergeCell ref="A18:C19"/>
    <mergeCell ref="E18:E19"/>
    <mergeCell ref="J18:J19"/>
    <mergeCell ref="K18:K19"/>
    <mergeCell ref="J16:J17"/>
    <mergeCell ref="K16:K17"/>
  </mergeCells>
  <conditionalFormatting sqref="D1:D8 D18:D20 D24 D27:D44">
    <cfRule type="cellIs" dxfId="37" priority="113" operator="equal">
      <formula>"DC"</formula>
    </cfRule>
    <cfRule type="cellIs" dxfId="36" priority="112" operator="equal">
      <formula>"DA"</formula>
    </cfRule>
    <cfRule type="cellIs" dxfId="35" priority="111" stopIfTrue="1" operator="equal">
      <formula>"DS"</formula>
    </cfRule>
  </conditionalFormatting>
  <conditionalFormatting sqref="D9:D14">
    <cfRule type="cellIs" dxfId="34" priority="14" stopIfTrue="1" operator="equal">
      <formula>"DM"</formula>
    </cfRule>
    <cfRule type="cellIs" dxfId="33" priority="15" stopIfTrue="1" operator="equal">
      <formula>"D"</formula>
    </cfRule>
    <cfRule type="cellIs" dxfId="32" priority="16" operator="equal">
      <formula>"SI"</formula>
    </cfRule>
    <cfRule type="cellIs" dxfId="31" priority="17" operator="equal">
      <formula>"SJ"</formula>
    </cfRule>
    <cfRule type="cellIs" dxfId="30" priority="18" operator="equal">
      <formula>"SM"</formula>
    </cfRule>
    <cfRule type="cellIs" dxfId="29" priority="19" operator="equal">
      <formula>"S"</formula>
    </cfRule>
    <cfRule type="cellIs" dxfId="28" priority="20" operator="equal">
      <formula>"C"</formula>
    </cfRule>
    <cfRule type="cellIs" dxfId="27" priority="21" operator="equal">
      <formula>"F"</formula>
    </cfRule>
    <cfRule type="cellIs" dxfId="26" priority="12" stopIfTrue="1" operator="equal">
      <formula>"DI"</formula>
    </cfRule>
    <cfRule type="cellIs" dxfId="25" priority="13" stopIfTrue="1" operator="equal">
      <formula>"DJ"</formula>
    </cfRule>
  </conditionalFormatting>
  <conditionalFormatting sqref="D16:D17">
    <cfRule type="cellIs" dxfId="24" priority="2" operator="equal">
      <formula>"SJ"</formula>
    </cfRule>
    <cfRule type="cellIs" dxfId="23" priority="3" operator="equal">
      <formula>"SM"</formula>
    </cfRule>
    <cfRule type="cellIs" dxfId="22" priority="4" operator="equal">
      <formula>"S"</formula>
    </cfRule>
    <cfRule type="cellIs" dxfId="21" priority="5" operator="equal">
      <formula>"C"</formula>
    </cfRule>
    <cfRule type="cellIs" dxfId="20" priority="6" operator="equal">
      <formula>"F"</formula>
    </cfRule>
    <cfRule type="cellIs" dxfId="19" priority="7" operator="equal">
      <formula>"DI"</formula>
    </cfRule>
    <cfRule type="cellIs" dxfId="18" priority="8" operator="equal">
      <formula>"DM"</formula>
    </cfRule>
    <cfRule type="cellIs" dxfId="17" priority="9" operator="equal">
      <formula>"DJ"</formula>
    </cfRule>
    <cfRule type="cellIs" dxfId="16" priority="11" operator="equal">
      <formula>"DS"</formula>
    </cfRule>
    <cfRule type="cellIs" dxfId="15" priority="10" operator="equal">
      <formula>"D"</formula>
    </cfRule>
    <cfRule type="cellIs" dxfId="14" priority="1" operator="equal">
      <formula>"SI"</formula>
    </cfRule>
  </conditionalFormatting>
  <conditionalFormatting sqref="D21:D22">
    <cfRule type="cellIs" dxfId="13" priority="67" operator="equal">
      <formula>"C'"</formula>
    </cfRule>
  </conditionalFormatting>
  <conditionalFormatting sqref="D21:D23">
    <cfRule type="cellIs" dxfId="12" priority="29" operator="equal">
      <formula>"S"</formula>
    </cfRule>
    <cfRule type="cellIs" dxfId="11" priority="30" operator="equal">
      <formula>"C"</formula>
    </cfRule>
    <cfRule type="cellIs" dxfId="10" priority="31" operator="equal">
      <formula>"F"</formula>
    </cfRule>
  </conditionalFormatting>
  <conditionalFormatting sqref="D23">
    <cfRule type="cellIs" dxfId="9" priority="22" stopIfTrue="1" operator="equal">
      <formula>"DI"</formula>
    </cfRule>
    <cfRule type="cellIs" dxfId="8" priority="23" stopIfTrue="1" operator="equal">
      <formula>"DJ"</formula>
    </cfRule>
    <cfRule type="cellIs" dxfId="7" priority="24" stopIfTrue="1" operator="equal">
      <formula>"DM"</formula>
    </cfRule>
    <cfRule type="cellIs" dxfId="6" priority="25" stopIfTrue="1" operator="equal">
      <formula>"D"</formula>
    </cfRule>
    <cfRule type="cellIs" dxfId="5" priority="26" operator="equal">
      <formula>"SI"</formula>
    </cfRule>
    <cfRule type="cellIs" dxfId="4" priority="27" operator="equal">
      <formula>"SJ"</formula>
    </cfRule>
    <cfRule type="cellIs" dxfId="3" priority="28" operator="equal">
      <formula>"SM"</formula>
    </cfRule>
  </conditionalFormatting>
  <conditionalFormatting sqref="D25:D26">
    <cfRule type="cellIs" dxfId="2" priority="64" operator="equal">
      <formula>"DS"</formula>
    </cfRule>
    <cfRule type="cellIs" dxfId="1" priority="65" operator="equal">
      <formula>"DA"</formula>
    </cfRule>
    <cfRule type="cellIs" dxfId="0" priority="66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Sem_I!Zona_de_imprimat</vt:lpstr>
      <vt:lpstr>Sem_II!Zona_de_imprimat</vt:lpstr>
      <vt:lpstr>Sem_III!Zona_de_imprimat</vt:lpstr>
      <vt:lpstr>Sem_IV!Zona_de_imprimat</vt:lpstr>
      <vt:lpstr>Sem_V!Zona_de_imprimat</vt:lpstr>
      <vt:lpstr>Sem_VI!Zona_de_imprimat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cp:lastPrinted>2025-09-10T07:57:09Z</cp:lastPrinted>
  <dcterms:created xsi:type="dcterms:W3CDTF">2015-06-05T18:19:34Z</dcterms:created>
  <dcterms:modified xsi:type="dcterms:W3CDTF">2025-10-02T06:24:17Z</dcterms:modified>
  <cp:category/>
  <cp:contentStatus/>
</cp:coreProperties>
</file>