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agdalena Stan\3D Objects\Desktop\Stat DSE_7.09.2024\Planuri de invatamant_DSE_2024\Planuri licenta cu coduri\"/>
    </mc:Choice>
  </mc:AlternateContent>
  <xr:revisionPtr revIDLastSave="0" documentId="13_ncr:1_{6740918E-6C09-4403-A371-3A9064BFE834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Sem_I" sheetId="14" r:id="rId1"/>
    <sheet name="Sem_II" sheetId="24" r:id="rId2"/>
    <sheet name="Sem_III" sheetId="25" r:id="rId3"/>
    <sheet name="Sem_IV" sheetId="26" r:id="rId4"/>
    <sheet name="Sem_V" sheetId="27" r:id="rId5"/>
    <sheet name="Sem_VI" sheetId="19" r:id="rId6"/>
  </sheets>
  <definedNames>
    <definedName name="_xlnm.Print_Area" localSheetId="0">Sem_I!$A$1:$M$58</definedName>
    <definedName name="_xlnm.Print_Area" localSheetId="1">Sem_II!$A$1:$M$58</definedName>
    <definedName name="_xlnm.Print_Area" localSheetId="2">Sem_III!$A$1:$M$60</definedName>
    <definedName name="_xlnm.Print_Area" localSheetId="3">Sem_IV!$A$1:$M$59</definedName>
    <definedName name="_xlnm.Print_Area" localSheetId="4">Sem_V!$A$1:$M$61</definedName>
    <definedName name="_xlnm.Print_Area" localSheetId="5">Sem_VI!$A$1:$M$56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9" l="1"/>
  <c r="J11" i="19"/>
  <c r="J12" i="19"/>
  <c r="J13" i="19"/>
  <c r="J14" i="19"/>
  <c r="J15" i="19"/>
  <c r="K15" i="19" s="1"/>
  <c r="J16" i="19"/>
  <c r="K17" i="19"/>
  <c r="J15" i="27"/>
  <c r="K15" i="27" s="1"/>
  <c r="J16" i="27"/>
  <c r="K16" i="27" s="1"/>
  <c r="E24" i="26"/>
  <c r="E24" i="25"/>
  <c r="E24" i="24"/>
  <c r="E24" i="14"/>
  <c r="J29" i="27"/>
  <c r="K29" i="27" s="1"/>
  <c r="C3" i="24"/>
  <c r="L25" i="14" l="1"/>
  <c r="M25" i="14"/>
  <c r="M22" i="19"/>
  <c r="M25" i="27"/>
  <c r="M25" i="26"/>
  <c r="M25" i="25"/>
  <c r="M25" i="24"/>
  <c r="K2" i="24" l="1"/>
  <c r="J13" i="24" l="1"/>
  <c r="J28" i="27" l="1"/>
  <c r="K28" i="27" s="1"/>
  <c r="J28" i="26"/>
  <c r="K28" i="26" s="1"/>
  <c r="J28" i="25"/>
  <c r="K28" i="25" s="1"/>
  <c r="J28" i="24"/>
  <c r="K28" i="24" s="1"/>
  <c r="J28" i="14"/>
  <c r="K28" i="14" s="1"/>
  <c r="J27" i="14"/>
  <c r="K27" i="14" s="1"/>
  <c r="J10" i="14"/>
  <c r="K10" i="14" s="1"/>
  <c r="J11" i="14"/>
  <c r="K11" i="14" s="1"/>
  <c r="J12" i="14"/>
  <c r="K12" i="14" s="1"/>
  <c r="J13" i="14"/>
  <c r="K13" i="14" s="1"/>
  <c r="J14" i="14"/>
  <c r="K14" i="14" s="1"/>
  <c r="J15" i="14"/>
  <c r="K15" i="14" s="1"/>
  <c r="J16" i="14"/>
  <c r="K16" i="14" s="1"/>
  <c r="K10" i="19"/>
  <c r="K12" i="19"/>
  <c r="J9" i="24"/>
  <c r="J25" i="19"/>
  <c r="K25" i="19" s="1"/>
  <c r="J19" i="19"/>
  <c r="K19" i="19" s="1"/>
  <c r="K14" i="19"/>
  <c r="K16" i="19"/>
  <c r="J30" i="27"/>
  <c r="K30" i="27" s="1"/>
  <c r="J22" i="27"/>
  <c r="K22" i="27" s="1"/>
  <c r="J14" i="24"/>
  <c r="K14" i="24" s="1"/>
  <c r="J14" i="25"/>
  <c r="K14" i="25" s="1"/>
  <c r="J14" i="26"/>
  <c r="K14" i="26" s="1"/>
  <c r="J14" i="27"/>
  <c r="K14" i="27" s="1"/>
  <c r="J29" i="26"/>
  <c r="K29" i="26" s="1"/>
  <c r="J20" i="26"/>
  <c r="K20" i="26" s="1"/>
  <c r="J22" i="26"/>
  <c r="K22" i="26" s="1"/>
  <c r="J20" i="25"/>
  <c r="K20" i="25" s="1"/>
  <c r="J22" i="25"/>
  <c r="K22" i="25" s="1"/>
  <c r="J29" i="25"/>
  <c r="K29" i="25" s="1"/>
  <c r="J29" i="24"/>
  <c r="K29" i="24" s="1"/>
  <c r="J20" i="24"/>
  <c r="K20" i="24" s="1"/>
  <c r="J22" i="24"/>
  <c r="K22" i="24" s="1"/>
  <c r="J29" i="14"/>
  <c r="K29" i="14" s="1"/>
  <c r="J30" i="14"/>
  <c r="K30" i="14" s="1"/>
  <c r="J20" i="14"/>
  <c r="K20" i="14" s="1"/>
  <c r="J22" i="14"/>
  <c r="K22" i="14" s="1"/>
  <c r="C3" i="27" l="1"/>
  <c r="C31" i="19"/>
  <c r="C34" i="27"/>
  <c r="C33" i="26"/>
  <c r="C33" i="25"/>
  <c r="C33" i="24"/>
  <c r="J10" i="25"/>
  <c r="K10" i="25" s="1"/>
  <c r="J11" i="25"/>
  <c r="K11" i="25" s="1"/>
  <c r="J12" i="25"/>
  <c r="K12" i="25" s="1"/>
  <c r="J13" i="25"/>
  <c r="K13" i="25" s="1"/>
  <c r="J15" i="25"/>
  <c r="J16" i="25"/>
  <c r="K16" i="25" s="1"/>
  <c r="K2" i="19"/>
  <c r="K2" i="26"/>
  <c r="J34" i="19"/>
  <c r="J37" i="27"/>
  <c r="J36" i="26"/>
  <c r="J36" i="25"/>
  <c r="J36" i="24"/>
  <c r="D34" i="19"/>
  <c r="D37" i="27"/>
  <c r="D36" i="26"/>
  <c r="D36" i="25"/>
  <c r="D36" i="24"/>
  <c r="B34" i="19"/>
  <c r="B37" i="27"/>
  <c r="B36" i="26"/>
  <c r="B36" i="25"/>
  <c r="B36" i="24"/>
  <c r="C30" i="19"/>
  <c r="C33" i="27"/>
  <c r="C32" i="26"/>
  <c r="C32" i="25"/>
  <c r="C32" i="24"/>
  <c r="C29" i="19"/>
  <c r="C32" i="27"/>
  <c r="C31" i="26"/>
  <c r="C31" i="25"/>
  <c r="C31" i="24"/>
  <c r="C4" i="19"/>
  <c r="C4" i="27"/>
  <c r="C4" i="26"/>
  <c r="C4" i="25"/>
  <c r="C4" i="24"/>
  <c r="K3" i="19"/>
  <c r="K3" i="26"/>
  <c r="K3" i="24"/>
  <c r="J4" i="19"/>
  <c r="J4" i="27"/>
  <c r="J4" i="26"/>
  <c r="J4" i="25"/>
  <c r="J4" i="24"/>
  <c r="J3" i="19"/>
  <c r="J3" i="27"/>
  <c r="J3" i="26"/>
  <c r="J3" i="25"/>
  <c r="J3" i="24"/>
  <c r="J2" i="19"/>
  <c r="J2" i="27"/>
  <c r="J2" i="26"/>
  <c r="J2" i="25"/>
  <c r="J2" i="24"/>
  <c r="C3" i="19"/>
  <c r="C3" i="26"/>
  <c r="C3" i="25"/>
  <c r="D2" i="19"/>
  <c r="D2" i="27"/>
  <c r="D2" i="26"/>
  <c r="D2" i="25"/>
  <c r="D2" i="24"/>
  <c r="D31" i="19"/>
  <c r="D30" i="19"/>
  <c r="D29" i="19"/>
  <c r="D34" i="27"/>
  <c r="D33" i="27"/>
  <c r="D32" i="27"/>
  <c r="J27" i="27"/>
  <c r="K27" i="27" s="1"/>
  <c r="L25" i="27"/>
  <c r="I25" i="27"/>
  <c r="H25" i="27"/>
  <c r="G25" i="27"/>
  <c r="F25" i="27"/>
  <c r="I24" i="27"/>
  <c r="H24" i="27"/>
  <c r="G24" i="27"/>
  <c r="F24" i="27"/>
  <c r="E24" i="27"/>
  <c r="J20" i="27"/>
  <c r="J18" i="27"/>
  <c r="K18" i="27" s="1"/>
  <c r="J17" i="27"/>
  <c r="K17" i="27" s="1"/>
  <c r="J13" i="27"/>
  <c r="K13" i="27" s="1"/>
  <c r="J12" i="27"/>
  <c r="K12" i="27" s="1"/>
  <c r="J11" i="27"/>
  <c r="K11" i="27" s="1"/>
  <c r="J10" i="27"/>
  <c r="K10" i="27" s="1"/>
  <c r="J9" i="27"/>
  <c r="D33" i="26"/>
  <c r="D32" i="26"/>
  <c r="D31" i="26"/>
  <c r="J27" i="26"/>
  <c r="K27" i="26" s="1"/>
  <c r="L25" i="26"/>
  <c r="I25" i="26"/>
  <c r="H25" i="26"/>
  <c r="G25" i="26"/>
  <c r="F25" i="26"/>
  <c r="I24" i="26"/>
  <c r="H24" i="26"/>
  <c r="G24" i="26"/>
  <c r="F24" i="26"/>
  <c r="J18" i="26"/>
  <c r="K18" i="26" s="1"/>
  <c r="J16" i="26"/>
  <c r="K16" i="26" s="1"/>
  <c r="J15" i="26"/>
  <c r="K15" i="26" s="1"/>
  <c r="J13" i="26"/>
  <c r="K13" i="26" s="1"/>
  <c r="J12" i="26"/>
  <c r="K12" i="26" s="1"/>
  <c r="J11" i="26"/>
  <c r="K11" i="26" s="1"/>
  <c r="J10" i="26"/>
  <c r="K10" i="26" s="1"/>
  <c r="J9" i="26"/>
  <c r="D33" i="25"/>
  <c r="D32" i="25"/>
  <c r="D31" i="25"/>
  <c r="J27" i="25"/>
  <c r="K27" i="25" s="1"/>
  <c r="L25" i="25"/>
  <c r="I25" i="25"/>
  <c r="H25" i="25"/>
  <c r="G25" i="25"/>
  <c r="F25" i="25"/>
  <c r="I24" i="25"/>
  <c r="H24" i="25"/>
  <c r="G24" i="25"/>
  <c r="F24" i="25"/>
  <c r="J18" i="25"/>
  <c r="K18" i="25" s="1"/>
  <c r="J9" i="25"/>
  <c r="K9" i="25" s="1"/>
  <c r="D33" i="24"/>
  <c r="D32" i="24"/>
  <c r="D31" i="24"/>
  <c r="J27" i="24"/>
  <c r="K27" i="24" s="1"/>
  <c r="L25" i="24"/>
  <c r="I25" i="24"/>
  <c r="H25" i="24"/>
  <c r="G25" i="24"/>
  <c r="F25" i="24"/>
  <c r="I24" i="24"/>
  <c r="H24" i="24"/>
  <c r="G24" i="24"/>
  <c r="F24" i="24"/>
  <c r="J18" i="24"/>
  <c r="K18" i="24" s="1"/>
  <c r="J16" i="24"/>
  <c r="K16" i="24" s="1"/>
  <c r="J15" i="24"/>
  <c r="K15" i="24" s="1"/>
  <c r="K13" i="24"/>
  <c r="J12" i="24"/>
  <c r="K12" i="24" s="1"/>
  <c r="J11" i="24"/>
  <c r="K11" i="24" s="1"/>
  <c r="J10" i="24"/>
  <c r="K10" i="24" s="1"/>
  <c r="K9" i="24"/>
  <c r="K9" i="27" l="1"/>
  <c r="J24" i="27"/>
  <c r="K24" i="24"/>
  <c r="J24" i="25"/>
  <c r="J24" i="24"/>
  <c r="K20" i="27"/>
  <c r="K9" i="26"/>
  <c r="K24" i="26" s="1"/>
  <c r="J24" i="26"/>
  <c r="K15" i="25"/>
  <c r="K24" i="25" s="1"/>
  <c r="D33" i="14"/>
  <c r="D34" i="14"/>
  <c r="D32" i="14"/>
  <c r="J9" i="14"/>
  <c r="J24" i="19"/>
  <c r="K24" i="19" s="1"/>
  <c r="L22" i="19"/>
  <c r="I22" i="19"/>
  <c r="H22" i="19"/>
  <c r="G22" i="19"/>
  <c r="F22" i="19"/>
  <c r="I21" i="19"/>
  <c r="H21" i="19"/>
  <c r="G21" i="19"/>
  <c r="F21" i="19"/>
  <c r="E21" i="19"/>
  <c r="K13" i="19"/>
  <c r="K11" i="19"/>
  <c r="J9" i="19"/>
  <c r="I25" i="14"/>
  <c r="H25" i="14"/>
  <c r="G25" i="14"/>
  <c r="F25" i="14"/>
  <c r="I24" i="14"/>
  <c r="H24" i="14"/>
  <c r="G24" i="14"/>
  <c r="F24" i="14"/>
  <c r="J18" i="14"/>
  <c r="K18" i="14" s="1"/>
  <c r="K24" i="27" l="1"/>
  <c r="K9" i="19"/>
  <c r="K21" i="19" s="1"/>
  <c r="J21" i="19"/>
  <c r="K9" i="14"/>
  <c r="K24" i="14" s="1"/>
  <c r="J24" i="14"/>
</calcChain>
</file>

<file path=xl/sharedStrings.xml><?xml version="1.0" encoding="utf-8"?>
<sst xmlns="http://schemas.openxmlformats.org/spreadsheetml/2006/main" count="586" uniqueCount="258">
  <si>
    <t>Plan de învățământ licență</t>
  </si>
  <si>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</si>
  <si>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</si>
  <si>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</si>
  <si>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</si>
  <si>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</si>
  <si>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</si>
  <si>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</si>
  <si>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</si>
  <si>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</si>
  <si>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</si>
  <si>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</si>
  <si>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</si>
  <si>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</si>
  <si>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</si>
  <si>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</si>
  <si>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</si>
  <si>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</si>
  <si>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</si>
  <si>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>Activități asistate</t>
  </si>
  <si>
    <t>Stud. Ind.</t>
  </si>
  <si>
    <t xml:space="preserve">Discipline Obligatorii (Ob) </t>
  </si>
  <si>
    <t>F</t>
  </si>
  <si>
    <t>E</t>
  </si>
  <si>
    <t>V</t>
  </si>
  <si>
    <t>Statistici:</t>
  </si>
  <si>
    <t>ECTS/Ore:</t>
  </si>
  <si>
    <t>Ex.</t>
  </si>
  <si>
    <t>Număr:</t>
  </si>
  <si>
    <t>Voluntariat 1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</si>
  <si>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</si>
  <si>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</si>
  <si>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</si>
  <si>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</si>
  <si>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</si>
  <si>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</si>
  <si>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</si>
  <si>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Mihnea-Cosmin COSTOIU</t>
  </si>
  <si>
    <t>Petrișor - Laurențiu ȚUCĂ</t>
  </si>
  <si>
    <t>II</t>
  </si>
  <si>
    <t>Voluntariat 2</t>
  </si>
  <si>
    <t>2024 - 2025</t>
  </si>
  <si>
    <t>Voluntariat 3</t>
  </si>
  <si>
    <t>Voluntariat 4</t>
  </si>
  <si>
    <t>Nr. Crt.</t>
  </si>
  <si>
    <t>Managementul clasei de elevi</t>
  </si>
  <si>
    <t>Voluntariat 6</t>
  </si>
  <si>
    <t>2025 - 2026</t>
  </si>
  <si>
    <t>III</t>
  </si>
  <si>
    <t>Voluntariat 5</t>
  </si>
  <si>
    <t>2026 - 2027</t>
  </si>
  <si>
    <t>Discipline Opționale (Op)</t>
  </si>
  <si>
    <t>Discipline Facultative (Fac)</t>
  </si>
  <si>
    <r>
      <t>Discipline</t>
    </r>
    <r>
      <rPr>
        <b/>
        <sz val="11"/>
        <color rgb="FF00B05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O</t>
    </r>
    <r>
      <rPr>
        <b/>
        <sz val="11"/>
        <color theme="1"/>
        <rFont val="Calibri"/>
        <family val="2"/>
        <charset val="238"/>
        <scheme val="minor"/>
      </rPr>
      <t>pționale (Op)</t>
    </r>
  </si>
  <si>
    <r>
      <t>Disciplin</t>
    </r>
    <r>
      <rPr>
        <b/>
        <sz val="11"/>
        <rFont val="Calibri"/>
        <family val="2"/>
        <scheme val="minor"/>
      </rPr>
      <t>e F</t>
    </r>
    <r>
      <rPr>
        <b/>
        <sz val="11"/>
        <color theme="1"/>
        <rFont val="Calibri"/>
        <family val="2"/>
        <charset val="238"/>
        <scheme val="minor"/>
      </rPr>
      <t>acultative (F</t>
    </r>
    <r>
      <rPr>
        <b/>
        <sz val="11"/>
        <rFont val="Calibri"/>
        <family val="2"/>
        <scheme val="minor"/>
      </rPr>
      <t>ac)</t>
    </r>
  </si>
  <si>
    <t>Avizat Direcția evaluarea și asigurarea calității,</t>
  </si>
  <si>
    <t>2024 - 2028</t>
  </si>
  <si>
    <t>Științe ale educației</t>
  </si>
  <si>
    <t>Maria Magdalena STAN</t>
  </si>
  <si>
    <t>Marius Claudiu LANGA</t>
  </si>
  <si>
    <t>Fundamentele pedagogiei</t>
  </si>
  <si>
    <t>Fundamentele psihologiei</t>
  </si>
  <si>
    <t>Literatura română</t>
  </si>
  <si>
    <t>Matematică - învățământ preșcolar</t>
  </si>
  <si>
    <t>Literatura pentru copii</t>
  </si>
  <si>
    <t>Practică observativă primar și preșcolar</t>
  </si>
  <si>
    <t>Asistență și protecția drepturilor copilului</t>
  </si>
  <si>
    <t>Autocunoaştere şi dezvoltare personală</t>
  </si>
  <si>
    <t>Tehnici de argumentare</t>
  </si>
  <si>
    <t>Limba română - ortografie și ortoepie</t>
  </si>
  <si>
    <t xml:space="preserve">Filosofia pentru copii </t>
  </si>
  <si>
    <t xml:space="preserve">Muzica pentru copii </t>
  </si>
  <si>
    <t xml:space="preserve">Educaţie antreprenorială </t>
  </si>
  <si>
    <t>Teoria și metodologia instruirii</t>
  </si>
  <si>
    <t>Teoria și metodologia curriculumului</t>
  </si>
  <si>
    <t>Psihologia dezvoltării</t>
  </si>
  <si>
    <t>Tehnologii de informare și comunicare (aplicații domeniu)</t>
  </si>
  <si>
    <t>Matematica - învățământ primar</t>
  </si>
  <si>
    <t>Practică pedagogică în învăţământul primar şi preşcolar</t>
  </si>
  <si>
    <t>Metode și tehnici de învățare eficientă</t>
  </si>
  <si>
    <t>Psihopedagogia creativității</t>
  </si>
  <si>
    <t>Literatura română pentru învăţământul primar</t>
  </si>
  <si>
    <t>Pedagogie comparată</t>
  </si>
  <si>
    <t>Educație ecologică</t>
  </si>
  <si>
    <t xml:space="preserve">Tehnici de analiză literară </t>
  </si>
  <si>
    <t>Teoria și metodologia evaluării</t>
  </si>
  <si>
    <t>Fundamentele psihopedagogiei speciale</t>
  </si>
  <si>
    <t>Psihologia personalității</t>
  </si>
  <si>
    <t>Didactica domeniului Limbă și comunicare (învățământ preșcolar)</t>
  </si>
  <si>
    <t>Didactica activităților matematice în învățământ preșcolar</t>
  </si>
  <si>
    <t>Sociologia educației</t>
  </si>
  <si>
    <t>Educație nonformală și dezvoltare comunitară</t>
  </si>
  <si>
    <t>Alternative educaționale</t>
  </si>
  <si>
    <t>Etică și integritate academică</t>
  </si>
  <si>
    <t xml:space="preserve">Istoria Europei </t>
  </si>
  <si>
    <t xml:space="preserve">Cultură și civilizație europeană </t>
  </si>
  <si>
    <t>Metodologia cercetării în științele educației</t>
  </si>
  <si>
    <t>Pedagogia învățământului primar și preșcolar</t>
  </si>
  <si>
    <t>Psihologia educației</t>
  </si>
  <si>
    <t>Didactica limbii și literaturii române - învățământ primar</t>
  </si>
  <si>
    <t>Didactica matematicii în învățământul primar</t>
  </si>
  <si>
    <t>Aritmetică</t>
  </si>
  <si>
    <t>Managementul programelor și proiectelor educaționale</t>
  </si>
  <si>
    <t>Educație interculturală</t>
  </si>
  <si>
    <t>Matematică distractivă</t>
  </si>
  <si>
    <t>Etnologie și folclor</t>
  </si>
  <si>
    <t>Educație pentru sănătate</t>
  </si>
  <si>
    <t xml:space="preserve">Strategii de dezvoltare a gândirii critice </t>
  </si>
  <si>
    <t>Literatura universală</t>
  </si>
  <si>
    <t>Comunicare didactică prin tehnici digitale inovative</t>
  </si>
  <si>
    <t>Psihopedagogia comunicării</t>
  </si>
  <si>
    <t>Instruire asistată de calculator</t>
  </si>
  <si>
    <t>Educația copiilor cu cerințe educaționale speciale CES</t>
  </si>
  <si>
    <t>Educație pentru valorile democratice</t>
  </si>
  <si>
    <t>Istoria ideilor/ paradigmelor educaționale</t>
  </si>
  <si>
    <t>Psihopedagogia jocului</t>
  </si>
  <si>
    <t>Muzică și didactica educației muzicale (învățământ preșcolar și primar)</t>
  </si>
  <si>
    <t>Geografie și didactica geografiei</t>
  </si>
  <si>
    <t>Educație plastică și didactica educației plastice (învățământ preșcolar și primar)</t>
  </si>
  <si>
    <t>Istoria și didactica istoriei</t>
  </si>
  <si>
    <t>Științe și didactica domeniului științe (învățământ preșcolar și primar)</t>
  </si>
  <si>
    <t>Integrare și incluziune la vârstele mici (educație timpurie și învățământ primar)</t>
  </si>
  <si>
    <t>Promovarea examenului de licență</t>
  </si>
  <si>
    <t>Psihosociologia familiei</t>
  </si>
  <si>
    <t>Politici educaționale și sociale</t>
  </si>
  <si>
    <t>Educație timpurie</t>
  </si>
  <si>
    <t>Didactica domeniului Om și societate (învățământ preșcolar și primar)</t>
  </si>
  <si>
    <t>Didactica educației fizice și psihomotorii (învățământ preșcolar și primar)</t>
  </si>
  <si>
    <t>Didactica educației tehnologice</t>
  </si>
  <si>
    <t>Practică pentru elaborarea lucrării de licență</t>
  </si>
  <si>
    <t>Consiliere educațională</t>
  </si>
  <si>
    <t>Dezvoltarea competențelor de comunicare în limba română</t>
  </si>
  <si>
    <t>48 de ore</t>
  </si>
  <si>
    <t>V.</t>
  </si>
  <si>
    <t>UPB.21.F.01.O.001</t>
  </si>
  <si>
    <t>UPB.21.F.01.O.002</t>
  </si>
  <si>
    <t>Limba română I</t>
  </si>
  <si>
    <t>UPB.21.S.01.O.003</t>
  </si>
  <si>
    <t>UPB.21.S.01.O.004</t>
  </si>
  <si>
    <t>UPB.21.S.01.O.005</t>
  </si>
  <si>
    <t>UPB.21.S.01.O.006</t>
  </si>
  <si>
    <t>UPB.21.S.01.O.007</t>
  </si>
  <si>
    <t>UPB.21.C.01.O.008</t>
  </si>
  <si>
    <t>UPB.21.S.01.A.010</t>
  </si>
  <si>
    <t>UPB.21.S.01.A.011</t>
  </si>
  <si>
    <t>UPB.21.S.01.A.012</t>
  </si>
  <si>
    <t>UPB.21.S.01.A.013</t>
  </si>
  <si>
    <t>UPB.21.S.01.A.014</t>
  </si>
  <si>
    <t>Limba engleză I</t>
  </si>
  <si>
    <t>Limba franceză I</t>
  </si>
  <si>
    <t>UPB.21.S.01.A.016</t>
  </si>
  <si>
    <t>UPB.21.S.01.A.017</t>
  </si>
  <si>
    <t>UPB.21.C.01.A.015</t>
  </si>
  <si>
    <t>UPB.21.S.01.A.018</t>
  </si>
  <si>
    <t>UPB.21.C.01.A.019</t>
  </si>
  <si>
    <t>UPB.21.F.02.O.021</t>
  </si>
  <si>
    <t>UPB.21.F.02.O.022</t>
  </si>
  <si>
    <t>UPB.21.S.02.O.023</t>
  </si>
  <si>
    <t>UPB.21.S.02.O.024</t>
  </si>
  <si>
    <t>UPB.21.S.02.O.025</t>
  </si>
  <si>
    <t>UPB.21.S.02.O.026</t>
  </si>
  <si>
    <t>UPB.21.S.02.O.027</t>
  </si>
  <si>
    <t>UPB.21.C.02.O.028</t>
  </si>
  <si>
    <t>UPB.21.S.02.A.030</t>
  </si>
  <si>
    <t>Limba română II</t>
  </si>
  <si>
    <t>Limba engleză II</t>
  </si>
  <si>
    <t>Limba franceză II</t>
  </si>
  <si>
    <t>UPB.21.S.02.A.031</t>
  </si>
  <si>
    <t>UPB.21.S.02.A.032</t>
  </si>
  <si>
    <t>UPB.21.S.02.A.033</t>
  </si>
  <si>
    <t>UPB.21.C.02.A.034</t>
  </si>
  <si>
    <t>UPB.21.C.02.A.035</t>
  </si>
  <si>
    <t>UPB.21.S.02.L.036</t>
  </si>
  <si>
    <t>UPB.21.S.02.L.037</t>
  </si>
  <si>
    <t>UPB.21.C.02.L.038</t>
  </si>
  <si>
    <t>Practică pedagogică – învățământ preșcolar I</t>
  </si>
  <si>
    <t>Practică pedagogică – învățământ primar II</t>
  </si>
  <si>
    <t>UPB.21.F.03.O.039</t>
  </si>
  <si>
    <t>UPB.21.F.03.O.040</t>
  </si>
  <si>
    <t>UPB.21.F.03.O.041</t>
  </si>
  <si>
    <t>UPB.21.S.03.O.042</t>
  </si>
  <si>
    <t>UPB.21.S.03.O.043</t>
  </si>
  <si>
    <t>UPB.21.S.03.O.044</t>
  </si>
  <si>
    <t>UPB.21.S.02.O.045</t>
  </si>
  <si>
    <t>UPB.21.S.03.A.047</t>
  </si>
  <si>
    <t>UPB.21.S.03.A.048</t>
  </si>
  <si>
    <t>UPB.21.S.03.A.049</t>
  </si>
  <si>
    <t>UPB.21.S.03.A.050</t>
  </si>
  <si>
    <t>UPB.21.C.03.A.051</t>
  </si>
  <si>
    <t>UPB.21.C.03.A.052</t>
  </si>
  <si>
    <t>UPB.21.S.03.A.009</t>
  </si>
  <si>
    <t>UPB.21.S.03.A.020</t>
  </si>
  <si>
    <t>UPB.21.C.03.A.029</t>
  </si>
  <si>
    <t>Limba engleză III</t>
  </si>
  <si>
    <t>Limba franceză III</t>
  </si>
  <si>
    <t>UPB.21.C.03.O.046</t>
  </si>
  <si>
    <t>Practică pedagogică – învățământ primar I</t>
  </si>
  <si>
    <t>Practică pedagogică – învățământ preșcolar II</t>
  </si>
  <si>
    <t>UPB.21.F.04.O.053</t>
  </si>
  <si>
    <t>UPB.21.S.04.O.054</t>
  </si>
  <si>
    <t>UPB.21.S.04.O.055</t>
  </si>
  <si>
    <t>UPB.21.S.04.O.056</t>
  </si>
  <si>
    <t>UPB.21.S.04.O.057</t>
  </si>
  <si>
    <t>UPB.21.S.04.O.058</t>
  </si>
  <si>
    <t>UPB.21.S.04.O.059</t>
  </si>
  <si>
    <t>UPB.21.C.04.O.060</t>
  </si>
  <si>
    <t>UPB.21.S.04.A.061</t>
  </si>
  <si>
    <t>UPB.21.S.04.A.062</t>
  </si>
  <si>
    <t>UPB.21.S.04.A.063</t>
  </si>
  <si>
    <t>UPB.21.S.04.A.064</t>
  </si>
  <si>
    <t>Limba engleză IV</t>
  </si>
  <si>
    <t>Limba franceză IV</t>
  </si>
  <si>
    <t>UPB.21.S.04.L.067</t>
  </si>
  <si>
    <t>UPB.21.S.04.L.068</t>
  </si>
  <si>
    <t>UPB.21.C.04.L.069</t>
  </si>
  <si>
    <t>UPB.21.C.04.A.065</t>
  </si>
  <si>
    <t>UPB.21.C.04.A.066</t>
  </si>
  <si>
    <t>UPB.21.F.05.O.070</t>
  </si>
  <si>
    <t>UPB.21.S.05.O.071</t>
  </si>
  <si>
    <t>Practică pedagogică – învățământ preșcolar III</t>
  </si>
  <si>
    <t>Practică pedagogică – învățământ primar III</t>
  </si>
  <si>
    <t>UPB.21.S.05.O.072</t>
  </si>
  <si>
    <t>UPB.21.S.05.O.073</t>
  </si>
  <si>
    <t>UPB.21.S.05.O.074</t>
  </si>
  <si>
    <t>UPB.21.S.05.O.075</t>
  </si>
  <si>
    <t>UPB.21.S.05.O.076</t>
  </si>
  <si>
    <t>UPB.21.S.05.O.077</t>
  </si>
  <si>
    <t>UPB.21.S.05.O.078</t>
  </si>
  <si>
    <t>UPB.21.S.05.O.079</t>
  </si>
  <si>
    <t>UPB.21.S.05.A.080</t>
  </si>
  <si>
    <t>UPB.21.S.05.A.081</t>
  </si>
  <si>
    <t>UPB.21.S.05.A.082</t>
  </si>
  <si>
    <t>UPB.21.S.05.A.083</t>
  </si>
  <si>
    <t>UPB.21.S.05.L.084</t>
  </si>
  <si>
    <t>UPB.21.S.05.L.085</t>
  </si>
  <si>
    <t>UPB.21.S.05.L.086</t>
  </si>
  <si>
    <t>UPB.21.F.06.O.088</t>
  </si>
  <si>
    <t>UPB.21.S.06.O.089</t>
  </si>
  <si>
    <t>UPB.21.S.06.O.090</t>
  </si>
  <si>
    <t>UPB.21.S.06.O.091</t>
  </si>
  <si>
    <t>UPB.21.S.06.O.092</t>
  </si>
  <si>
    <t>UPB.21.S.06.O.093</t>
  </si>
  <si>
    <t>UPB.21.S.06.O.094</t>
  </si>
  <si>
    <t>UPB.21.S.06.O.095</t>
  </si>
  <si>
    <t>UPB.21.S.06.O.096</t>
  </si>
  <si>
    <t>Practică pedagogică – învățământ preșcolar IV</t>
  </si>
  <si>
    <t>Practică pedagogică – învățământ primar IV</t>
  </si>
  <si>
    <t>UPB.21.S.06.A.097</t>
  </si>
  <si>
    <t>UPB.21.S.06.A.098</t>
  </si>
  <si>
    <t>UPB.21.C.05.L.087</t>
  </si>
  <si>
    <t>UPB.21.S.06.L.099</t>
  </si>
  <si>
    <t>UPB.21.C.06.L.100</t>
  </si>
  <si>
    <t>Pedagogia învăţământului primar şi preşcolar</t>
  </si>
  <si>
    <t>*Punctele de credit ale disciplinei nu sunt luate în calcul la totalul celor 30 ECTS/sem</t>
  </si>
  <si>
    <t>Educație fizică IV*</t>
  </si>
  <si>
    <t>Educație fizică III*</t>
  </si>
  <si>
    <t>Educație fizică II*</t>
  </si>
  <si>
    <t>Educație fizică I*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</si>
</sst>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3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1" fillId="0" borderId="4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5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6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50" xfId="0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68" xfId="0" applyBorder="1" applyAlignment="1">
      <alignment horizontal="center"/>
    </xf>
    <xf numFmtId="0" fontId="0" fillId="0" borderId="65" xfId="0" applyBorder="1" applyAlignment="1">
      <alignment horizontal="left" vertical="center" wrapText="1"/>
    </xf>
    <xf numFmtId="0" fontId="0" fillId="0" borderId="68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69" xfId="0" applyFont="1" applyBorder="1" applyAlignment="1">
      <alignment vertical="center"/>
    </xf>
    <xf numFmtId="0" fontId="1" fillId="2" borderId="35" xfId="0" applyFont="1" applyFill="1" applyBorder="1" applyAlignment="1">
      <alignment horizontal="center" vertical="center"/>
    </xf>
    <xf numFmtId="0" fontId="0" fillId="0" borderId="27" xfId="0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4" fillId="0" borderId="72" xfId="0" applyFont="1" applyBorder="1" applyAlignment="1">
      <alignment vertical="center"/>
    </xf>
    <xf numFmtId="0" fontId="0" fillId="0" borderId="2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8" xfId="0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1" fillId="4" borderId="52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textRotation="90" wrapText="1"/>
    </xf>
    <xf numFmtId="0" fontId="1" fillId="2" borderId="3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61"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00FF99"/>
      <color rgb="FFFFFF99"/>
      <color rgb="FFCD54DA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1272540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9029B4-4D5F-4737-9B66-1A5D054E69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93092</xdr:colOff>
      <xdr:row>0</xdr:row>
      <xdr:rowOff>702468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B356E534-85BE-C938-72F6-D1481AF00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0"/>
          <a:ext cx="707931" cy="702468"/>
        </a:xfrm>
        <a:prstGeom prst="rect">
          <a:avLst/>
        </a:prstGeom>
      </xdr:spPr>
    </xdr:pic>
    <xdr:clientData/>
  </xdr:twoCellAnchor>
  <xdr:twoCellAnchor>
    <xdr:from>
      <xdr:col>9</xdr:col>
      <xdr:colOff>1083945</xdr:colOff>
      <xdr:row>0</xdr:row>
      <xdr:rowOff>0</xdr:rowOff>
    </xdr:from>
    <xdr:to>
      <xdr:col>11</xdr:col>
      <xdr:colOff>137046</xdr:colOff>
      <xdr:row>0</xdr:row>
      <xdr:rowOff>721994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E7C57B-7908-45E5-B707-B9B6CF784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0"/>
          <a:ext cx="759981" cy="721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1276350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B434C9-CB2C-4AF8-BB28-233EA0E95C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</xdr:colOff>
      <xdr:row>0</xdr:row>
      <xdr:rowOff>0</xdr:rowOff>
    </xdr:from>
    <xdr:to>
      <xdr:col>11</xdr:col>
      <xdr:colOff>116418</xdr:colOff>
      <xdr:row>0</xdr:row>
      <xdr:rowOff>708183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1F3AC8BF-1AA0-89F4-1CB4-58321D5B5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1" y="0"/>
          <a:ext cx="730250" cy="711993"/>
        </a:xfrm>
        <a:prstGeom prst="rect">
          <a:avLst/>
        </a:prstGeom>
      </xdr:spPr>
    </xdr:pic>
    <xdr:clientData/>
  </xdr:twoCellAnchor>
  <xdr:twoCellAnchor>
    <xdr:from>
      <xdr:col>9</xdr:col>
      <xdr:colOff>1071035</xdr:colOff>
      <xdr:row>0</xdr:row>
      <xdr:rowOff>0</xdr:rowOff>
    </xdr:from>
    <xdr:to>
      <xdr:col>11</xdr:col>
      <xdr:colOff>120749</xdr:colOff>
      <xdr:row>0</xdr:row>
      <xdr:rowOff>721994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B41A33-34E0-4C97-9A48-DE74435C0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7168" y="0"/>
          <a:ext cx="759981" cy="721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1272540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6DE958A-7C91-4ACC-9597-96798542BA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95250</xdr:colOff>
      <xdr:row>0</xdr:row>
      <xdr:rowOff>706596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1DFDCB08-9887-9E02-73CD-1E55F1B8F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0"/>
          <a:ext cx="709083" cy="691356"/>
        </a:xfrm>
        <a:prstGeom prst="rect">
          <a:avLst/>
        </a:prstGeom>
      </xdr:spPr>
    </xdr:pic>
    <xdr:clientData/>
  </xdr:twoCellAnchor>
  <xdr:twoCellAnchor>
    <xdr:from>
      <xdr:col>9</xdr:col>
      <xdr:colOff>1047638</xdr:colOff>
      <xdr:row>0</xdr:row>
      <xdr:rowOff>0</xdr:rowOff>
    </xdr:from>
    <xdr:to>
      <xdr:col>11</xdr:col>
      <xdr:colOff>103814</xdr:colOff>
      <xdr:row>0</xdr:row>
      <xdr:rowOff>728132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EDF388-626A-4179-B244-9AC97C116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3771" y="0"/>
          <a:ext cx="766443" cy="728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1272540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FCCFC9E-BB33-4F3B-A8BB-FBD1A642D7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113432</xdr:colOff>
      <xdr:row>0</xdr:row>
      <xdr:rowOff>701463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2A130893-F777-6013-516E-475E9AAC9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0"/>
          <a:ext cx="727265" cy="709083"/>
        </a:xfrm>
        <a:prstGeom prst="rect">
          <a:avLst/>
        </a:prstGeom>
      </xdr:spPr>
    </xdr:pic>
    <xdr:clientData/>
  </xdr:twoCellAnchor>
  <xdr:twoCellAnchor>
    <xdr:from>
      <xdr:col>9</xdr:col>
      <xdr:colOff>1087967</xdr:colOff>
      <xdr:row>0</xdr:row>
      <xdr:rowOff>0</xdr:rowOff>
    </xdr:from>
    <xdr:to>
      <xdr:col>11</xdr:col>
      <xdr:colOff>137681</xdr:colOff>
      <xdr:row>0</xdr:row>
      <xdr:rowOff>721994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10B651-834A-4BAC-B444-E79FE801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4100" y="0"/>
          <a:ext cx="759981" cy="721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1272540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3892B8-E6FA-4794-AFA7-C4F3BFFFBE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</xdr:colOff>
      <xdr:row>0</xdr:row>
      <xdr:rowOff>0</xdr:rowOff>
    </xdr:from>
    <xdr:to>
      <xdr:col>11</xdr:col>
      <xdr:colOff>113433</xdr:colOff>
      <xdr:row>0</xdr:row>
      <xdr:rowOff>701463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EAAEAB30-5105-90ED-FE3A-C5F1EA1E5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1" y="0"/>
          <a:ext cx="727265" cy="709083"/>
        </a:xfrm>
        <a:prstGeom prst="rect">
          <a:avLst/>
        </a:prstGeom>
      </xdr:spPr>
    </xdr:pic>
    <xdr:clientData/>
  </xdr:twoCellAnchor>
  <xdr:twoCellAnchor>
    <xdr:from>
      <xdr:col>9</xdr:col>
      <xdr:colOff>1062568</xdr:colOff>
      <xdr:row>0</xdr:row>
      <xdr:rowOff>0</xdr:rowOff>
    </xdr:from>
    <xdr:to>
      <xdr:col>11</xdr:col>
      <xdr:colOff>112282</xdr:colOff>
      <xdr:row>0</xdr:row>
      <xdr:rowOff>721994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AAB76A-E54B-4BF5-B899-74FD4DC7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1" y="0"/>
          <a:ext cx="759981" cy="721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1272540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1C75A32-2CB3-4290-B04D-C70FCFE96D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94404</xdr:colOff>
      <xdr:row>0</xdr:row>
      <xdr:rowOff>701675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4F9124EC-9F4C-5922-2E10-005A5C08B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0"/>
          <a:ext cx="719667" cy="701675"/>
        </a:xfrm>
        <a:prstGeom prst="rect">
          <a:avLst/>
        </a:prstGeom>
      </xdr:spPr>
    </xdr:pic>
    <xdr:clientData/>
  </xdr:twoCellAnchor>
  <xdr:twoCellAnchor>
    <xdr:from>
      <xdr:col>9</xdr:col>
      <xdr:colOff>1079500</xdr:colOff>
      <xdr:row>0</xdr:row>
      <xdr:rowOff>25400</xdr:rowOff>
    </xdr:from>
    <xdr:to>
      <xdr:col>11</xdr:col>
      <xdr:colOff>129214</xdr:colOff>
      <xdr:row>0</xdr:row>
      <xdr:rowOff>701674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1E08A4-A9C1-48EB-886A-D950AAB96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5633" y="25400"/>
          <a:ext cx="759981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4"/>
  <sheetViews>
    <sheetView topLeftCell="A9" zoomScaleNormal="100" zoomScaleSheetLayoutView="70" workbookViewId="0">
      <selection activeCell="C16" sqref="C16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118" t="s">
        <v>0</v>
      </c>
      <c r="E1" s="118"/>
      <c r="F1" s="118"/>
      <c r="G1" s="118"/>
      <c r="H1" s="118"/>
      <c r="I1" s="2"/>
      <c r="J1" s="5"/>
      <c r="K1" s="116"/>
      <c r="L1" s="116"/>
      <c r="P1" s="87"/>
      <c r="Q1" s="87"/>
      <c r="R1" s="87"/>
      <c r="S1" s="87"/>
      <c r="T1" s="87"/>
    </row>
    <row r="2" spans="1:20" ht="15" customHeight="1" x14ac:dyDescent="0.3">
      <c r="B2" s="117"/>
      <c r="C2" s="117"/>
      <c r="D2" s="119" t="s">
        <v>56</v>
      </c>
      <c r="E2" s="119"/>
      <c r="F2" s="119"/>
      <c r="G2" s="119"/>
      <c r="H2" s="119"/>
      <c r="J2" s="8" t="s">
        <v>1</v>
      </c>
      <c r="K2" s="117" t="s">
        <v>41</v>
      </c>
      <c r="L2" s="117"/>
      <c r="P2" s="88"/>
      <c r="Q2" s="88"/>
      <c r="R2" s="88"/>
      <c r="S2" s="88"/>
      <c r="T2" s="88"/>
    </row>
    <row r="3" spans="1:20" x14ac:dyDescent="0.3">
      <c r="B3" s="7" t="s">
        <v>2</v>
      </c>
      <c r="C3" s="117" t="s">
        <v>57</v>
      </c>
      <c r="D3" s="117"/>
      <c r="E3" s="117"/>
      <c r="F3" s="117"/>
      <c r="G3" s="117"/>
      <c r="J3" s="8" t="s">
        <v>3</v>
      </c>
      <c r="K3" s="117" t="s">
        <v>4</v>
      </c>
      <c r="L3" s="117"/>
      <c r="P3" s="88"/>
      <c r="Q3" s="88"/>
      <c r="R3" s="88"/>
      <c r="S3" s="88"/>
      <c r="T3" s="88"/>
    </row>
    <row r="4" spans="1:20" x14ac:dyDescent="0.3">
      <c r="B4" s="7" t="s">
        <v>5</v>
      </c>
      <c r="C4" s="117" t="s">
        <v>252</v>
      </c>
      <c r="D4" s="117"/>
      <c r="E4" s="117"/>
      <c r="F4" s="117"/>
      <c r="G4" s="117"/>
      <c r="J4" s="8" t="s">
        <v>6</v>
      </c>
      <c r="K4" s="117" t="s">
        <v>4</v>
      </c>
      <c r="L4" s="117"/>
      <c r="P4" s="88"/>
      <c r="Q4" s="88"/>
      <c r="R4" s="88"/>
      <c r="S4" s="88"/>
      <c r="T4" s="88"/>
    </row>
    <row r="5" spans="1:20" s="33" customFormat="1" ht="12" customHeight="1" thickBot="1" x14ac:dyDescent="0.25">
      <c r="A5" s="30"/>
      <c r="B5" s="31"/>
      <c r="C5" s="32"/>
      <c r="D5" s="32"/>
      <c r="E5" s="32"/>
      <c r="F5" s="32"/>
      <c r="G5" s="32"/>
      <c r="J5" s="34"/>
      <c r="K5" s="35"/>
      <c r="L5" s="32"/>
      <c r="M5" s="30"/>
      <c r="P5" s="88"/>
      <c r="Q5" s="88"/>
      <c r="R5" s="88"/>
      <c r="S5" s="88"/>
      <c r="T5" s="88"/>
    </row>
    <row r="6" spans="1:20" s="1" customFormat="1" ht="20.100000000000001" customHeight="1" x14ac:dyDescent="0.3">
      <c r="A6" s="127" t="s">
        <v>7</v>
      </c>
      <c r="B6" s="123" t="s">
        <v>8</v>
      </c>
      <c r="C6" s="123" t="s">
        <v>9</v>
      </c>
      <c r="D6" s="123" t="s">
        <v>10</v>
      </c>
      <c r="E6" s="125" t="s">
        <v>11</v>
      </c>
      <c r="F6" s="123" t="s">
        <v>12</v>
      </c>
      <c r="G6" s="123"/>
      <c r="H6" s="123"/>
      <c r="I6" s="123"/>
      <c r="J6" s="123" t="s">
        <v>13</v>
      </c>
      <c r="K6" s="123"/>
      <c r="L6" s="123" t="s">
        <v>14</v>
      </c>
      <c r="M6" s="129"/>
      <c r="P6" s="88"/>
      <c r="Q6" s="88"/>
      <c r="R6" s="88"/>
      <c r="S6" s="88"/>
      <c r="T6" s="88"/>
    </row>
    <row r="7" spans="1:20" ht="15" thickBot="1" x14ac:dyDescent="0.35">
      <c r="A7" s="128"/>
      <c r="B7" s="124"/>
      <c r="C7" s="124"/>
      <c r="D7" s="124"/>
      <c r="E7" s="126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24"/>
      <c r="M7" s="130"/>
      <c r="P7" s="88"/>
      <c r="Q7" s="88"/>
      <c r="R7" s="88"/>
      <c r="S7" s="88"/>
      <c r="T7" s="88"/>
    </row>
    <row r="8" spans="1:20" ht="15" thickBot="1" x14ac:dyDescent="0.35">
      <c r="A8" s="120" t="s">
        <v>21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2"/>
      <c r="P8" s="88"/>
      <c r="Q8" s="88"/>
      <c r="R8" s="88"/>
      <c r="S8" s="88"/>
      <c r="T8" s="88"/>
    </row>
    <row r="9" spans="1:20" ht="15" customHeight="1" x14ac:dyDescent="0.3">
      <c r="A9" s="45">
        <v>1</v>
      </c>
      <c r="B9" s="19" t="s">
        <v>134</v>
      </c>
      <c r="C9" s="57" t="s">
        <v>60</v>
      </c>
      <c r="D9" s="25" t="s">
        <v>22</v>
      </c>
      <c r="E9" s="25">
        <v>5</v>
      </c>
      <c r="F9" s="26">
        <v>2</v>
      </c>
      <c r="G9" s="19">
        <v>2</v>
      </c>
      <c r="H9" s="19"/>
      <c r="I9" s="19"/>
      <c r="J9" s="19">
        <f>SUM(F9:I9)*14</f>
        <v>56</v>
      </c>
      <c r="K9" s="19">
        <f>E9*25-J9</f>
        <v>69</v>
      </c>
      <c r="L9" s="131" t="s">
        <v>23</v>
      </c>
      <c r="M9" s="132"/>
      <c r="P9" s="88"/>
      <c r="Q9" s="88"/>
      <c r="R9" s="88"/>
      <c r="S9" s="88"/>
      <c r="T9" s="88"/>
    </row>
    <row r="10" spans="1:20" ht="15" customHeight="1" x14ac:dyDescent="0.3">
      <c r="A10" s="43">
        <v>2</v>
      </c>
      <c r="B10" s="20" t="s">
        <v>135</v>
      </c>
      <c r="C10" s="58" t="s">
        <v>61</v>
      </c>
      <c r="D10" s="21" t="s">
        <v>22</v>
      </c>
      <c r="E10" s="21">
        <v>5</v>
      </c>
      <c r="F10" s="23">
        <v>2</v>
      </c>
      <c r="G10" s="20">
        <v>2</v>
      </c>
      <c r="H10" s="20"/>
      <c r="I10" s="20"/>
      <c r="J10" s="20">
        <f t="shared" ref="J10:J16" si="0">SUM(F10:I10)*14</f>
        <v>56</v>
      </c>
      <c r="K10" s="20">
        <f t="shared" ref="K10:K16" si="1">E10*25-J10</f>
        <v>69</v>
      </c>
      <c r="L10" s="153" t="s">
        <v>23</v>
      </c>
      <c r="M10" s="154"/>
      <c r="P10" s="88"/>
      <c r="Q10" s="88"/>
      <c r="R10" s="88"/>
      <c r="S10" s="88"/>
      <c r="T10" s="88"/>
    </row>
    <row r="11" spans="1:20" ht="15" customHeight="1" x14ac:dyDescent="0.3">
      <c r="A11" s="43">
        <v>3</v>
      </c>
      <c r="B11" s="20" t="s">
        <v>137</v>
      </c>
      <c r="C11" s="58" t="s">
        <v>136</v>
      </c>
      <c r="D11" s="21" t="s">
        <v>16</v>
      </c>
      <c r="E11" s="21">
        <v>3</v>
      </c>
      <c r="F11" s="23">
        <v>1</v>
      </c>
      <c r="G11" s="20">
        <v>1</v>
      </c>
      <c r="H11" s="20"/>
      <c r="I11" s="20"/>
      <c r="J11" s="20">
        <f t="shared" si="0"/>
        <v>28</v>
      </c>
      <c r="K11" s="20">
        <f t="shared" si="1"/>
        <v>47</v>
      </c>
      <c r="L11" s="153" t="s">
        <v>23</v>
      </c>
      <c r="M11" s="154"/>
      <c r="P11" s="88"/>
      <c r="Q11" s="88"/>
      <c r="R11" s="88"/>
      <c r="S11" s="88"/>
      <c r="T11" s="88"/>
    </row>
    <row r="12" spans="1:20" x14ac:dyDescent="0.3">
      <c r="A12" s="43">
        <v>4</v>
      </c>
      <c r="B12" s="20" t="s">
        <v>138</v>
      </c>
      <c r="C12" s="58" t="s">
        <v>62</v>
      </c>
      <c r="D12" s="21" t="s">
        <v>16</v>
      </c>
      <c r="E12" s="21">
        <v>3</v>
      </c>
      <c r="F12" s="23">
        <v>1</v>
      </c>
      <c r="G12" s="20">
        <v>1</v>
      </c>
      <c r="H12" s="20"/>
      <c r="I12" s="20"/>
      <c r="J12" s="20">
        <f t="shared" si="0"/>
        <v>28</v>
      </c>
      <c r="K12" s="20">
        <f t="shared" si="1"/>
        <v>47</v>
      </c>
      <c r="L12" s="153" t="s">
        <v>23</v>
      </c>
      <c r="M12" s="154"/>
      <c r="P12" s="88"/>
      <c r="Q12" s="88"/>
      <c r="R12" s="88"/>
      <c r="S12" s="88"/>
      <c r="T12" s="88"/>
    </row>
    <row r="13" spans="1:20" x14ac:dyDescent="0.3">
      <c r="A13" s="43">
        <v>5</v>
      </c>
      <c r="B13" s="20" t="s">
        <v>139</v>
      </c>
      <c r="C13" s="58" t="s">
        <v>63</v>
      </c>
      <c r="D13" s="21" t="s">
        <v>16</v>
      </c>
      <c r="E13" s="21">
        <v>3</v>
      </c>
      <c r="F13" s="23">
        <v>1</v>
      </c>
      <c r="G13" s="20">
        <v>1</v>
      </c>
      <c r="H13" s="20"/>
      <c r="I13" s="20"/>
      <c r="J13" s="20">
        <f t="shared" si="0"/>
        <v>28</v>
      </c>
      <c r="K13" s="20">
        <f t="shared" si="1"/>
        <v>47</v>
      </c>
      <c r="L13" s="146" t="s">
        <v>23</v>
      </c>
      <c r="M13" s="147"/>
      <c r="P13" s="88"/>
      <c r="Q13" s="88"/>
      <c r="R13" s="88"/>
      <c r="S13" s="88"/>
      <c r="T13" s="88"/>
    </row>
    <row r="14" spans="1:20" ht="15" customHeight="1" x14ac:dyDescent="0.3">
      <c r="A14" s="43">
        <v>6</v>
      </c>
      <c r="B14" s="20" t="s">
        <v>140</v>
      </c>
      <c r="C14" s="58" t="s">
        <v>64</v>
      </c>
      <c r="D14" s="21" t="s">
        <v>16</v>
      </c>
      <c r="E14" s="21">
        <v>3</v>
      </c>
      <c r="F14" s="23">
        <v>1</v>
      </c>
      <c r="G14" s="20">
        <v>1</v>
      </c>
      <c r="H14" s="20"/>
      <c r="I14" s="20"/>
      <c r="J14" s="20">
        <f t="shared" si="0"/>
        <v>28</v>
      </c>
      <c r="K14" s="20">
        <f t="shared" si="1"/>
        <v>47</v>
      </c>
      <c r="L14" s="146" t="s">
        <v>23</v>
      </c>
      <c r="M14" s="147"/>
      <c r="P14" s="88"/>
      <c r="Q14" s="88"/>
      <c r="R14" s="88"/>
      <c r="S14" s="88"/>
      <c r="T14" s="88"/>
    </row>
    <row r="15" spans="1:20" ht="15" customHeight="1" x14ac:dyDescent="0.3">
      <c r="A15" s="43">
        <v>7</v>
      </c>
      <c r="B15" s="20" t="s">
        <v>141</v>
      </c>
      <c r="C15" s="58" t="s">
        <v>65</v>
      </c>
      <c r="D15" s="21" t="s">
        <v>16</v>
      </c>
      <c r="E15" s="21">
        <v>2</v>
      </c>
      <c r="F15" s="23"/>
      <c r="G15" s="20"/>
      <c r="H15" s="20"/>
      <c r="I15" s="20">
        <v>2</v>
      </c>
      <c r="J15" s="20">
        <f t="shared" si="0"/>
        <v>28</v>
      </c>
      <c r="K15" s="20">
        <f t="shared" si="1"/>
        <v>22</v>
      </c>
      <c r="L15" s="146" t="s">
        <v>24</v>
      </c>
      <c r="M15" s="147"/>
      <c r="P15" s="88"/>
      <c r="Q15" s="88"/>
      <c r="R15" s="88"/>
      <c r="S15" s="88"/>
      <c r="T15" s="88"/>
    </row>
    <row r="16" spans="1:20" ht="15" thickBot="1" x14ac:dyDescent="0.35">
      <c r="A16" s="44">
        <v>8</v>
      </c>
      <c r="B16" s="17" t="s">
        <v>142</v>
      </c>
      <c r="C16" s="59" t="s">
        <v>257</v>
      </c>
      <c r="D16" s="22" t="s">
        <v>15</v>
      </c>
      <c r="E16" s="22">
        <v>1</v>
      </c>
      <c r="F16" s="24"/>
      <c r="G16" s="17"/>
      <c r="H16" s="17">
        <v>1</v>
      </c>
      <c r="I16" s="17"/>
      <c r="J16" s="17">
        <f t="shared" si="0"/>
        <v>14</v>
      </c>
      <c r="K16" s="17">
        <f t="shared" si="1"/>
        <v>11</v>
      </c>
      <c r="L16" s="133" t="s">
        <v>24</v>
      </c>
      <c r="M16" s="134"/>
      <c r="P16" s="88"/>
      <c r="Q16" s="88"/>
      <c r="R16" s="88"/>
      <c r="S16" s="88"/>
      <c r="T16" s="88"/>
    </row>
    <row r="17" spans="1:21" ht="15" customHeight="1" thickBot="1" x14ac:dyDescent="0.35">
      <c r="A17" s="150" t="s">
        <v>53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2"/>
      <c r="P17" s="88"/>
      <c r="Q17" s="88"/>
      <c r="R17" s="97"/>
      <c r="S17" s="88"/>
      <c r="T17" s="88"/>
    </row>
    <row r="18" spans="1:21" ht="15" customHeight="1" thickBot="1" x14ac:dyDescent="0.35">
      <c r="A18" s="45">
        <v>9</v>
      </c>
      <c r="B18" s="104" t="s">
        <v>143</v>
      </c>
      <c r="C18" s="57" t="s">
        <v>66</v>
      </c>
      <c r="D18" s="148" t="s">
        <v>16</v>
      </c>
      <c r="E18" s="148">
        <v>2</v>
      </c>
      <c r="F18" s="139">
        <v>1</v>
      </c>
      <c r="G18" s="143">
        <v>1</v>
      </c>
      <c r="H18" s="143"/>
      <c r="I18" s="143"/>
      <c r="J18" s="143">
        <f t="shared" ref="J18:J22" si="2">SUM(F18:I18)*14</f>
        <v>28</v>
      </c>
      <c r="K18" s="143">
        <f t="shared" ref="K18:K22" si="3">E18*25-J18</f>
        <v>22</v>
      </c>
      <c r="L18" s="131" t="s">
        <v>24</v>
      </c>
      <c r="M18" s="132"/>
      <c r="P18" s="88"/>
      <c r="Q18" s="88"/>
      <c r="R18" s="88"/>
      <c r="S18" s="88"/>
      <c r="T18" s="88"/>
    </row>
    <row r="19" spans="1:21" ht="15" thickBot="1" x14ac:dyDescent="0.35">
      <c r="A19" s="44">
        <v>10</v>
      </c>
      <c r="B19" s="104" t="s">
        <v>144</v>
      </c>
      <c r="C19" s="59" t="s">
        <v>67</v>
      </c>
      <c r="D19" s="149"/>
      <c r="E19" s="149"/>
      <c r="F19" s="140"/>
      <c r="G19" s="144"/>
      <c r="H19" s="144"/>
      <c r="I19" s="144"/>
      <c r="J19" s="144"/>
      <c r="K19" s="144"/>
      <c r="L19" s="133"/>
      <c r="M19" s="134"/>
      <c r="P19" s="88"/>
      <c r="Q19" s="88"/>
      <c r="R19" s="88"/>
      <c r="S19" s="88"/>
      <c r="T19" s="88"/>
    </row>
    <row r="20" spans="1:21" x14ac:dyDescent="0.3">
      <c r="A20" s="45">
        <v>11</v>
      </c>
      <c r="B20" s="19" t="s">
        <v>145</v>
      </c>
      <c r="C20" s="57" t="s">
        <v>68</v>
      </c>
      <c r="D20" s="148" t="s">
        <v>16</v>
      </c>
      <c r="E20" s="148">
        <v>2</v>
      </c>
      <c r="F20" s="141">
        <v>1</v>
      </c>
      <c r="G20" s="143">
        <v>1</v>
      </c>
      <c r="H20" s="143"/>
      <c r="I20" s="143"/>
      <c r="J20" s="131">
        <f t="shared" si="2"/>
        <v>28</v>
      </c>
      <c r="K20" s="131">
        <f t="shared" si="3"/>
        <v>22</v>
      </c>
      <c r="L20" s="135" t="s">
        <v>24</v>
      </c>
      <c r="M20" s="136"/>
      <c r="P20" s="88"/>
      <c r="Q20" s="88"/>
      <c r="R20" s="88"/>
      <c r="S20" s="88"/>
      <c r="T20" s="88"/>
    </row>
    <row r="21" spans="1:21" ht="15" thickBot="1" x14ac:dyDescent="0.35">
      <c r="A21" s="44">
        <v>12</v>
      </c>
      <c r="B21" s="105" t="s">
        <v>146</v>
      </c>
      <c r="C21" s="59" t="s">
        <v>69</v>
      </c>
      <c r="D21" s="149"/>
      <c r="E21" s="149"/>
      <c r="F21" s="142"/>
      <c r="G21" s="144"/>
      <c r="H21" s="144"/>
      <c r="I21" s="144"/>
      <c r="J21" s="133"/>
      <c r="K21" s="133"/>
      <c r="L21" s="137"/>
      <c r="M21" s="138"/>
      <c r="P21" s="88"/>
      <c r="Q21" s="88"/>
      <c r="R21" s="88"/>
      <c r="S21" s="88"/>
      <c r="T21" s="88"/>
    </row>
    <row r="22" spans="1:21" x14ac:dyDescent="0.3">
      <c r="A22" s="45">
        <v>13</v>
      </c>
      <c r="B22" s="104" t="s">
        <v>147</v>
      </c>
      <c r="C22" s="57" t="s">
        <v>148</v>
      </c>
      <c r="D22" s="148" t="s">
        <v>15</v>
      </c>
      <c r="E22" s="148">
        <v>2</v>
      </c>
      <c r="F22" s="141"/>
      <c r="G22" s="143">
        <v>2</v>
      </c>
      <c r="H22" s="143"/>
      <c r="I22" s="143"/>
      <c r="J22" s="131">
        <f t="shared" si="2"/>
        <v>28</v>
      </c>
      <c r="K22" s="131">
        <f t="shared" si="3"/>
        <v>22</v>
      </c>
      <c r="L22" s="135" t="s">
        <v>24</v>
      </c>
      <c r="M22" s="136"/>
      <c r="P22" s="88"/>
      <c r="Q22" s="88"/>
      <c r="R22" s="88"/>
      <c r="S22" s="88"/>
      <c r="T22" s="88"/>
    </row>
    <row r="23" spans="1:21" ht="15" thickBot="1" x14ac:dyDescent="0.35">
      <c r="A23" s="44">
        <v>14</v>
      </c>
      <c r="B23" s="17" t="s">
        <v>152</v>
      </c>
      <c r="C23" s="59" t="s">
        <v>149</v>
      </c>
      <c r="D23" s="149"/>
      <c r="E23" s="149"/>
      <c r="F23" s="142"/>
      <c r="G23" s="144"/>
      <c r="H23" s="144"/>
      <c r="I23" s="144"/>
      <c r="J23" s="133"/>
      <c r="K23" s="133"/>
      <c r="L23" s="137"/>
      <c r="M23" s="138"/>
      <c r="P23" s="88"/>
      <c r="Q23" s="88"/>
      <c r="R23" s="88"/>
      <c r="S23" s="88"/>
      <c r="T23" s="88"/>
    </row>
    <row r="24" spans="1:21" x14ac:dyDescent="0.3">
      <c r="A24" s="180" t="s">
        <v>25</v>
      </c>
      <c r="B24" s="119"/>
      <c r="C24" s="119"/>
      <c r="D24" s="60" t="s">
        <v>26</v>
      </c>
      <c r="E24" s="177">
        <f>SUM(E9:E23)-E16</f>
        <v>30</v>
      </c>
      <c r="F24" s="100">
        <f t="shared" ref="F24:K24" si="4">SUM(F9:F23)</f>
        <v>10</v>
      </c>
      <c r="G24" s="53">
        <f t="shared" si="4"/>
        <v>12</v>
      </c>
      <c r="H24" s="53">
        <f t="shared" si="4"/>
        <v>1</v>
      </c>
      <c r="I24" s="53">
        <f t="shared" si="4"/>
        <v>2</v>
      </c>
      <c r="J24" s="179">
        <f t="shared" si="4"/>
        <v>350</v>
      </c>
      <c r="K24" s="179">
        <f t="shared" si="4"/>
        <v>425</v>
      </c>
      <c r="L24" s="53" t="s">
        <v>27</v>
      </c>
      <c r="M24" s="54" t="s">
        <v>133</v>
      </c>
      <c r="P24" s="88"/>
      <c r="Q24" s="88"/>
      <c r="R24" s="88"/>
      <c r="S24" s="88"/>
      <c r="T24" s="88"/>
    </row>
    <row r="25" spans="1:21" ht="15" thickBot="1" x14ac:dyDescent="0.35">
      <c r="A25" s="181"/>
      <c r="B25" s="182"/>
      <c r="C25" s="182"/>
      <c r="D25" s="15" t="s">
        <v>28</v>
      </c>
      <c r="E25" s="178"/>
      <c r="F25" s="96">
        <f>COUNT(F9:F23)</f>
        <v>8</v>
      </c>
      <c r="G25" s="16">
        <f>COUNT(G9:G23)</f>
        <v>9</v>
      </c>
      <c r="H25" s="16">
        <f>COUNT(H9:H23)</f>
        <v>1</v>
      </c>
      <c r="I25" s="16">
        <f>COUNT(I9:I23)</f>
        <v>1</v>
      </c>
      <c r="J25" s="170"/>
      <c r="K25" s="170"/>
      <c r="L25" s="17">
        <f>COUNTIF(L1:L24,"=E")</f>
        <v>6</v>
      </c>
      <c r="M25" s="18">
        <f>COUNTIF(L1:L24,"=V")+COUNTIF(L1:L24,"=C")</f>
        <v>5</v>
      </c>
      <c r="P25" s="88"/>
      <c r="Q25" s="88"/>
      <c r="R25" s="88"/>
      <c r="S25" s="88"/>
      <c r="T25" s="88"/>
    </row>
    <row r="26" spans="1:21" ht="15" customHeight="1" thickBot="1" x14ac:dyDescent="0.35">
      <c r="A26" s="172" t="s">
        <v>54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4"/>
      <c r="P26" s="88"/>
      <c r="Q26" s="12"/>
      <c r="R26" s="88"/>
      <c r="S26" s="88"/>
      <c r="T26" s="88"/>
    </row>
    <row r="27" spans="1:21" ht="15" customHeight="1" x14ac:dyDescent="0.3">
      <c r="A27" s="61">
        <v>15</v>
      </c>
      <c r="B27" s="19" t="s">
        <v>150</v>
      </c>
      <c r="C27" s="62" t="s">
        <v>70</v>
      </c>
      <c r="D27" s="79" t="s">
        <v>16</v>
      </c>
      <c r="E27" s="77">
        <v>2</v>
      </c>
      <c r="F27" s="78">
        <v>1</v>
      </c>
      <c r="G27" s="52">
        <v>1</v>
      </c>
      <c r="H27" s="52"/>
      <c r="I27" s="52"/>
      <c r="J27" s="52">
        <f t="shared" ref="J27:J30" si="5">SUM(F27:I27)*14</f>
        <v>28</v>
      </c>
      <c r="K27" s="52">
        <f t="shared" ref="K27:K30" si="6">E27*25-J27</f>
        <v>22</v>
      </c>
      <c r="L27" s="175" t="s">
        <v>24</v>
      </c>
      <c r="M27" s="176"/>
      <c r="P27" s="88"/>
      <c r="Q27" s="12"/>
      <c r="R27" s="88"/>
      <c r="S27" s="88"/>
      <c r="T27" s="88"/>
    </row>
    <row r="28" spans="1:21" ht="15" customHeight="1" x14ac:dyDescent="0.3">
      <c r="A28" s="61">
        <v>16</v>
      </c>
      <c r="B28" s="109" t="s">
        <v>151</v>
      </c>
      <c r="C28" s="62" t="s">
        <v>71</v>
      </c>
      <c r="D28" s="79" t="s">
        <v>16</v>
      </c>
      <c r="E28" s="77">
        <v>2</v>
      </c>
      <c r="F28" s="78">
        <v>1</v>
      </c>
      <c r="G28" s="52">
        <v>1</v>
      </c>
      <c r="H28" s="52"/>
      <c r="I28" s="52"/>
      <c r="J28" s="20">
        <f t="shared" si="5"/>
        <v>28</v>
      </c>
      <c r="K28" s="20">
        <f t="shared" si="6"/>
        <v>22</v>
      </c>
      <c r="L28" s="153" t="s">
        <v>24</v>
      </c>
      <c r="M28" s="154"/>
      <c r="P28" s="88"/>
      <c r="Q28" s="12"/>
      <c r="R28" s="89"/>
      <c r="S28" s="89"/>
      <c r="T28" s="89"/>
    </row>
    <row r="29" spans="1:21" ht="15" customHeight="1" x14ac:dyDescent="0.3">
      <c r="A29" s="43">
        <v>17</v>
      </c>
      <c r="B29" s="109" t="s">
        <v>153</v>
      </c>
      <c r="C29" s="58" t="s">
        <v>72</v>
      </c>
      <c r="D29" s="65" t="s">
        <v>16</v>
      </c>
      <c r="E29" s="21">
        <v>2</v>
      </c>
      <c r="F29" s="23">
        <v>1</v>
      </c>
      <c r="G29" s="20">
        <v>1</v>
      </c>
      <c r="H29" s="20"/>
      <c r="I29" s="20"/>
      <c r="J29" s="20">
        <f t="shared" si="5"/>
        <v>28</v>
      </c>
      <c r="K29" s="20">
        <f t="shared" si="6"/>
        <v>22</v>
      </c>
      <c r="L29" s="153" t="s">
        <v>24</v>
      </c>
      <c r="M29" s="154"/>
      <c r="P29" s="88"/>
      <c r="Q29" s="12"/>
      <c r="R29" s="89"/>
      <c r="S29" s="89"/>
      <c r="T29" s="89"/>
    </row>
    <row r="30" spans="1:21" ht="15.75" customHeight="1" thickBot="1" x14ac:dyDescent="0.35">
      <c r="A30" s="44">
        <v>18</v>
      </c>
      <c r="B30" s="114" t="s">
        <v>154</v>
      </c>
      <c r="C30" s="59" t="s">
        <v>29</v>
      </c>
      <c r="D30" s="66" t="s">
        <v>15</v>
      </c>
      <c r="E30" s="22">
        <v>3</v>
      </c>
      <c r="F30" s="24"/>
      <c r="G30" s="17"/>
      <c r="H30" s="17"/>
      <c r="I30" s="17">
        <v>4</v>
      </c>
      <c r="J30" s="17">
        <f t="shared" si="5"/>
        <v>56</v>
      </c>
      <c r="K30" s="17">
        <f t="shared" si="6"/>
        <v>19</v>
      </c>
      <c r="L30" s="133" t="s">
        <v>24</v>
      </c>
      <c r="M30" s="134"/>
      <c r="P30" s="88"/>
      <c r="Q30" s="12"/>
      <c r="R30" s="88"/>
      <c r="S30" s="88"/>
      <c r="T30" s="88"/>
    </row>
    <row r="31" spans="1:21" ht="15.75" customHeight="1" thickBot="1" x14ac:dyDescent="0.35">
      <c r="B31" s="232" t="s">
        <v>253</v>
      </c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P31" s="29"/>
      <c r="Q31" s="12"/>
      <c r="R31" s="28"/>
      <c r="S31" s="28"/>
      <c r="T31" s="28"/>
    </row>
    <row r="32" spans="1:21" ht="15.75" customHeight="1" thickBot="1" x14ac:dyDescent="0.35">
      <c r="B32" s="160" t="s">
        <v>30</v>
      </c>
      <c r="C32" s="40" t="s">
        <v>31</v>
      </c>
      <c r="D32" s="163">
        <f>SUM(F9:I16)</f>
        <v>19</v>
      </c>
      <c r="E32" s="164"/>
      <c r="F32" s="164"/>
      <c r="G32" s="164"/>
      <c r="H32" s="164"/>
      <c r="I32" s="164"/>
      <c r="J32" s="164"/>
      <c r="K32" s="164"/>
      <c r="L32" s="164"/>
      <c r="M32" s="165"/>
      <c r="P32" s="29"/>
      <c r="Q32" s="12"/>
      <c r="R32" s="28"/>
      <c r="S32" s="28"/>
      <c r="T32" s="28"/>
      <c r="U32" s="115"/>
    </row>
    <row r="33" spans="1:20" ht="15.75" customHeight="1" x14ac:dyDescent="0.3">
      <c r="B33" s="161"/>
      <c r="C33" s="41" t="s">
        <v>32</v>
      </c>
      <c r="D33" s="166">
        <f>SUM(F18:I23)</f>
        <v>6</v>
      </c>
      <c r="E33" s="167"/>
      <c r="F33" s="167"/>
      <c r="G33" s="167"/>
      <c r="H33" s="167"/>
      <c r="I33" s="167"/>
      <c r="J33" s="167"/>
      <c r="K33" s="167"/>
      <c r="L33" s="167"/>
      <c r="M33" s="168"/>
      <c r="P33" s="29"/>
      <c r="Q33" s="12"/>
      <c r="R33" s="28"/>
      <c r="S33" s="28"/>
      <c r="T33" s="28"/>
    </row>
    <row r="34" spans="1:20" ht="15.75" customHeight="1" thickBot="1" x14ac:dyDescent="0.35">
      <c r="B34" s="162"/>
      <c r="C34" s="42" t="s">
        <v>33</v>
      </c>
      <c r="D34" s="169">
        <f>SUM(F27:I30)</f>
        <v>10</v>
      </c>
      <c r="E34" s="170"/>
      <c r="F34" s="170"/>
      <c r="G34" s="170"/>
      <c r="H34" s="170"/>
      <c r="I34" s="170"/>
      <c r="J34" s="170"/>
      <c r="K34" s="170"/>
      <c r="L34" s="170"/>
      <c r="M34" s="171"/>
      <c r="P34" s="29"/>
      <c r="Q34" s="12"/>
      <c r="R34" s="28"/>
      <c r="S34" s="28"/>
      <c r="T34" s="28"/>
    </row>
    <row r="35" spans="1:20" s="33" customFormat="1" ht="15.75" customHeight="1" x14ac:dyDescent="0.2">
      <c r="A35" s="30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P35" s="37"/>
      <c r="Q35" s="38"/>
      <c r="R35" s="39"/>
      <c r="S35" s="39"/>
      <c r="T35" s="39"/>
    </row>
    <row r="36" spans="1:20" ht="18" customHeight="1" x14ac:dyDescent="0.3">
      <c r="B36" s="4" t="s">
        <v>34</v>
      </c>
      <c r="C36" s="9"/>
      <c r="D36" s="1"/>
      <c r="E36" s="119" t="s">
        <v>35</v>
      </c>
      <c r="F36" s="119"/>
      <c r="G36" s="4"/>
      <c r="H36" s="1"/>
      <c r="I36" s="1"/>
      <c r="J36" s="155" t="s">
        <v>36</v>
      </c>
      <c r="K36" s="155"/>
      <c r="L36" s="155"/>
      <c r="M36" s="155"/>
      <c r="P36" s="13"/>
      <c r="Q36" s="12"/>
      <c r="R36" s="145"/>
      <c r="S36" s="145"/>
      <c r="T36" s="145"/>
    </row>
    <row r="37" spans="1:20" ht="15" customHeight="1" x14ac:dyDescent="0.3">
      <c r="B37" s="117" t="s">
        <v>37</v>
      </c>
      <c r="C37" s="117"/>
      <c r="D37" s="156" t="s">
        <v>59</v>
      </c>
      <c r="E37" s="156"/>
      <c r="F37" s="156"/>
      <c r="G37" s="156"/>
      <c r="H37" s="156"/>
      <c r="I37" s="156"/>
      <c r="J37" s="157" t="s">
        <v>58</v>
      </c>
      <c r="K37" s="157"/>
      <c r="L37" s="157"/>
      <c r="M37" s="157"/>
      <c r="P37" s="13"/>
      <c r="Q37" s="12"/>
      <c r="R37" s="13"/>
      <c r="S37" s="13"/>
      <c r="T37" s="13"/>
    </row>
    <row r="38" spans="1:20" ht="15" customHeight="1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P38" s="11"/>
      <c r="Q38" s="12"/>
      <c r="R38" s="13"/>
      <c r="S38" s="13"/>
      <c r="T38" s="13"/>
    </row>
    <row r="39" spans="1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P39" s="11"/>
      <c r="Q39" s="12"/>
      <c r="R39" s="13"/>
      <c r="S39" s="13"/>
      <c r="T39" s="13"/>
    </row>
    <row r="40" spans="1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20" ht="15" customHeight="1" x14ac:dyDescent="0.3">
      <c r="B45" s="1"/>
      <c r="C45" s="1"/>
      <c r="H45" s="4"/>
      <c r="I45" s="4"/>
      <c r="J45" s="1"/>
      <c r="K45" s="1"/>
      <c r="L45" s="1"/>
    </row>
    <row r="46" spans="1:20" ht="15" customHeight="1" x14ac:dyDescent="0.3">
      <c r="B46" s="1"/>
      <c r="C46" s="1"/>
      <c r="H46" s="4"/>
      <c r="I46" s="4"/>
      <c r="J46" s="1"/>
      <c r="K46" s="1"/>
      <c r="L46" s="1"/>
    </row>
    <row r="47" spans="1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ht="15" customHeight="1" x14ac:dyDescent="0.3">
      <c r="A55" s="158" t="s">
        <v>55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</row>
    <row r="56" spans="1:13" ht="15" customHeight="1" x14ac:dyDescent="0.3">
      <c r="A56" s="159" t="s">
        <v>38</v>
      </c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</row>
    <row r="57" spans="1:13" x14ac:dyDescent="0.3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1:13" x14ac:dyDescent="0.3">
      <c r="B58" s="1"/>
      <c r="C58" s="1"/>
      <c r="D58" s="4"/>
      <c r="E58" s="4"/>
      <c r="F58" s="4"/>
      <c r="G58" s="4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19"/>
      <c r="F60" s="119"/>
      <c r="G60" s="119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19"/>
      <c r="F61" s="119"/>
      <c r="G61" s="119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3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</sheetData>
  <sheetProtection formatCells="0" formatRows="0" insertRows="0" insertHyperlinks="0" deleteRows="0" sort="0" autoFilter="0" pivotTables="0"/>
  <protectedRanges>
    <protectedRange sqref="C3:G4 D2 K1:L2 J37 D37 C28:XFD28 A9:XFD16 A18:XFD23 A27:XFD27 A28:B30" name="Editabil"/>
  </protectedRanges>
  <mergeCells count="78">
    <mergeCell ref="L29:M29"/>
    <mergeCell ref="D20:D21"/>
    <mergeCell ref="D22:D23"/>
    <mergeCell ref="E22:E23"/>
    <mergeCell ref="A26:M26"/>
    <mergeCell ref="L27:M27"/>
    <mergeCell ref="E24:E25"/>
    <mergeCell ref="J24:J25"/>
    <mergeCell ref="L28:M28"/>
    <mergeCell ref="K24:K25"/>
    <mergeCell ref="A24:C25"/>
    <mergeCell ref="E61:G61"/>
    <mergeCell ref="E60:G60"/>
    <mergeCell ref="L30:M30"/>
    <mergeCell ref="E36:F36"/>
    <mergeCell ref="J36:M36"/>
    <mergeCell ref="D37:I37"/>
    <mergeCell ref="J37:M37"/>
    <mergeCell ref="A55:M55"/>
    <mergeCell ref="A56:M56"/>
    <mergeCell ref="B37:C37"/>
    <mergeCell ref="B32:B34"/>
    <mergeCell ref="D32:M32"/>
    <mergeCell ref="D33:M33"/>
    <mergeCell ref="D34:M34"/>
    <mergeCell ref="B31:M31"/>
    <mergeCell ref="L10:M10"/>
    <mergeCell ref="L11:M11"/>
    <mergeCell ref="L12:M12"/>
    <mergeCell ref="L9:M9"/>
    <mergeCell ref="C3:G3"/>
    <mergeCell ref="K3:L3"/>
    <mergeCell ref="R36:T36"/>
    <mergeCell ref="L13:M13"/>
    <mergeCell ref="L14:M14"/>
    <mergeCell ref="E20:E21"/>
    <mergeCell ref="G20:G21"/>
    <mergeCell ref="G22:G23"/>
    <mergeCell ref="A17:M17"/>
    <mergeCell ref="L15:M15"/>
    <mergeCell ref="L16:M16"/>
    <mergeCell ref="D18:D19"/>
    <mergeCell ref="E18:E19"/>
    <mergeCell ref="J18:J19"/>
    <mergeCell ref="I18:I19"/>
    <mergeCell ref="H18:H19"/>
    <mergeCell ref="K18:K19"/>
    <mergeCell ref="G18:G19"/>
    <mergeCell ref="L18:M19"/>
    <mergeCell ref="L20:M21"/>
    <mergeCell ref="F18:F19"/>
    <mergeCell ref="F22:F23"/>
    <mergeCell ref="F20:F21"/>
    <mergeCell ref="K22:K23"/>
    <mergeCell ref="L22:M23"/>
    <mergeCell ref="J20:J21"/>
    <mergeCell ref="J22:J23"/>
    <mergeCell ref="H22:H23"/>
    <mergeCell ref="I20:I21"/>
    <mergeCell ref="I22:I23"/>
    <mergeCell ref="K20:K21"/>
    <mergeCell ref="H20:H21"/>
    <mergeCell ref="K1:L1"/>
    <mergeCell ref="B2:C2"/>
    <mergeCell ref="D1:H1"/>
    <mergeCell ref="D2:H2"/>
    <mergeCell ref="A8:M8"/>
    <mergeCell ref="C4:G4"/>
    <mergeCell ref="B6:B7"/>
    <mergeCell ref="C6:C7"/>
    <mergeCell ref="D6:D7"/>
    <mergeCell ref="E6:E7"/>
    <mergeCell ref="F6:I6"/>
    <mergeCell ref="A6:A7"/>
    <mergeCell ref="K2:L2"/>
    <mergeCell ref="K4:L4"/>
    <mergeCell ref="J6:K6"/>
    <mergeCell ref="L6:M7"/>
  </mergeCells>
  <phoneticPr fontId="14" type="noConversion"/>
  <conditionalFormatting sqref="D1:D18 D20 D22 D24:D30 D32:D52">
    <cfRule type="cellIs" dxfId="60" priority="1" stopIfTrue="1" operator="equal">
      <formula>"DI"</formula>
    </cfRule>
    <cfRule type="cellIs" dxfId="59" priority="2" stopIfTrue="1" operator="equal">
      <formula>"DJ"</formula>
    </cfRule>
    <cfRule type="cellIs" dxfId="58" priority="3" stopIfTrue="1" operator="equal">
      <formula>"DM"</formula>
    </cfRule>
    <cfRule type="cellIs" dxfId="57" priority="4" stopIfTrue="1" operator="equal">
      <formula>"D"</formula>
    </cfRule>
    <cfRule type="cellIs" dxfId="56" priority="5" operator="equal">
      <formula>"SI"</formula>
    </cfRule>
    <cfRule type="cellIs" dxfId="55" priority="6" operator="equal">
      <formula>"SJ"</formula>
    </cfRule>
    <cfRule type="cellIs" dxfId="54" priority="7" operator="equal">
      <formula>"SM"</formula>
    </cfRule>
    <cfRule type="cellIs" dxfId="53" priority="8" operator="equal">
      <formula>"S"</formula>
    </cfRule>
    <cfRule type="cellIs" dxfId="52" priority="10" operator="equal">
      <formula>"C"</formula>
    </cfRule>
    <cfRule type="cellIs" dxfId="51" priority="11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8" max="12" man="1"/>
  </rowBreaks>
  <ignoredErrors>
    <ignoredError sqref="J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4"/>
  <sheetViews>
    <sheetView topLeftCell="A6" zoomScale="90" zoomScaleNormal="90" zoomScaleSheetLayoutView="70" workbookViewId="0">
      <selection activeCell="C16" sqref="C16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118" t="s">
        <v>0</v>
      </c>
      <c r="E1" s="118"/>
      <c r="F1" s="118"/>
      <c r="G1" s="118"/>
      <c r="H1" s="118"/>
      <c r="I1" s="2"/>
      <c r="J1" s="5"/>
      <c r="K1" s="116"/>
      <c r="L1" s="116"/>
      <c r="P1" s="87"/>
      <c r="Q1" s="87"/>
      <c r="R1" s="87"/>
      <c r="S1" s="87"/>
      <c r="T1" s="87"/>
    </row>
    <row r="2" spans="1:20" ht="15" customHeight="1" x14ac:dyDescent="0.3">
      <c r="B2" s="117"/>
      <c r="C2" s="117"/>
      <c r="D2" s="119" t="str">
        <f>Sem_I!D2</f>
        <v>2024 - 2028</v>
      </c>
      <c r="E2" s="119"/>
      <c r="F2" s="119"/>
      <c r="G2" s="119"/>
      <c r="H2" s="119"/>
      <c r="J2" s="8" t="str">
        <f>Sem_I!J2</f>
        <v>Anul universitar:</v>
      </c>
      <c r="K2" s="117" t="str">
        <f>Sem_I!K2</f>
        <v>2024 - 2025</v>
      </c>
      <c r="L2" s="117"/>
      <c r="P2" s="88"/>
      <c r="Q2" s="88"/>
      <c r="R2" s="88"/>
      <c r="S2" s="88"/>
      <c r="T2" s="88"/>
    </row>
    <row r="3" spans="1:20" x14ac:dyDescent="0.3">
      <c r="B3" s="7" t="s">
        <v>2</v>
      </c>
      <c r="C3" s="117" t="str">
        <f>Sem_I!C3</f>
        <v>Științe ale educației</v>
      </c>
      <c r="D3" s="117"/>
      <c r="E3" s="117"/>
      <c r="F3" s="117"/>
      <c r="G3" s="117"/>
      <c r="J3" s="8" t="str">
        <f>Sem_I!J3</f>
        <v>Anul de studii:</v>
      </c>
      <c r="K3" s="117" t="str">
        <f>Sem_I!K3</f>
        <v>I</v>
      </c>
      <c r="L3" s="117"/>
      <c r="P3" s="88"/>
      <c r="Q3" s="88"/>
      <c r="R3" s="88"/>
      <c r="S3" s="88"/>
      <c r="T3" s="88"/>
    </row>
    <row r="4" spans="1:20" x14ac:dyDescent="0.3">
      <c r="B4" s="7" t="s">
        <v>5</v>
      </c>
      <c r="C4" s="117" t="str">
        <f>Sem_I!C4</f>
        <v>Pedagogia învăţământului primar şi preşcolar</v>
      </c>
      <c r="D4" s="117"/>
      <c r="E4" s="117"/>
      <c r="F4" s="117"/>
      <c r="G4" s="117"/>
      <c r="J4" s="8" t="str">
        <f>Sem_I!J4</f>
        <v>Semestrul:</v>
      </c>
      <c r="K4" s="117" t="s">
        <v>39</v>
      </c>
      <c r="L4" s="117"/>
      <c r="P4" s="88"/>
      <c r="Q4" s="88"/>
      <c r="R4" s="88"/>
      <c r="S4" s="88"/>
      <c r="T4" s="88"/>
    </row>
    <row r="5" spans="1:20" s="33" customFormat="1" ht="12" customHeight="1" thickBot="1" x14ac:dyDescent="0.25">
      <c r="A5" s="30"/>
      <c r="B5" s="31"/>
      <c r="C5" s="32"/>
      <c r="D5" s="32"/>
      <c r="E5" s="32"/>
      <c r="F5" s="32"/>
      <c r="G5" s="32"/>
      <c r="J5" s="34"/>
      <c r="K5" s="35"/>
      <c r="L5" s="32"/>
      <c r="M5" s="30"/>
      <c r="P5" s="88"/>
      <c r="Q5" s="88"/>
      <c r="R5" s="88"/>
      <c r="S5" s="88"/>
      <c r="T5" s="88"/>
    </row>
    <row r="6" spans="1:20" s="1" customFormat="1" ht="20.100000000000001" customHeight="1" x14ac:dyDescent="0.3">
      <c r="A6" s="127" t="s">
        <v>7</v>
      </c>
      <c r="B6" s="123" t="s">
        <v>8</v>
      </c>
      <c r="C6" s="123" t="s">
        <v>9</v>
      </c>
      <c r="D6" s="123" t="s">
        <v>10</v>
      </c>
      <c r="E6" s="125" t="s">
        <v>11</v>
      </c>
      <c r="F6" s="123" t="s">
        <v>12</v>
      </c>
      <c r="G6" s="123"/>
      <c r="H6" s="123"/>
      <c r="I6" s="123"/>
      <c r="J6" s="123" t="s">
        <v>13</v>
      </c>
      <c r="K6" s="123"/>
      <c r="L6" s="123" t="s">
        <v>14</v>
      </c>
      <c r="M6" s="129"/>
      <c r="P6" s="88"/>
      <c r="Q6" s="88"/>
      <c r="R6" s="88"/>
      <c r="S6" s="88"/>
      <c r="T6" s="88"/>
    </row>
    <row r="7" spans="1:20" ht="22.8" customHeight="1" thickBot="1" x14ac:dyDescent="0.35">
      <c r="A7" s="204"/>
      <c r="B7" s="198"/>
      <c r="C7" s="198"/>
      <c r="D7" s="198"/>
      <c r="E7" s="199"/>
      <c r="F7" s="98" t="s">
        <v>15</v>
      </c>
      <c r="G7" s="98" t="s">
        <v>16</v>
      </c>
      <c r="H7" s="98" t="s">
        <v>17</v>
      </c>
      <c r="I7" s="98" t="s">
        <v>18</v>
      </c>
      <c r="J7" s="98" t="s">
        <v>19</v>
      </c>
      <c r="K7" s="98" t="s">
        <v>20</v>
      </c>
      <c r="L7" s="198"/>
      <c r="M7" s="200"/>
      <c r="P7" s="88"/>
      <c r="Q7" s="88"/>
      <c r="R7" s="88"/>
      <c r="S7" s="88"/>
      <c r="T7" s="88"/>
    </row>
    <row r="8" spans="1:20" ht="15" thickBot="1" x14ac:dyDescent="0.35">
      <c r="A8" s="201" t="s">
        <v>21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3"/>
      <c r="P8" s="88"/>
      <c r="Q8" s="88"/>
      <c r="R8" s="88"/>
      <c r="S8" s="88"/>
      <c r="T8" s="88"/>
    </row>
    <row r="9" spans="1:20" ht="15" customHeight="1" x14ac:dyDescent="0.3">
      <c r="A9" s="45">
        <v>1</v>
      </c>
      <c r="B9" s="19" t="s">
        <v>155</v>
      </c>
      <c r="C9" s="57" t="s">
        <v>73</v>
      </c>
      <c r="D9" s="25" t="s">
        <v>22</v>
      </c>
      <c r="E9" s="69">
        <v>5</v>
      </c>
      <c r="F9" s="67">
        <v>2</v>
      </c>
      <c r="G9" s="19">
        <v>2</v>
      </c>
      <c r="H9" s="19"/>
      <c r="I9" s="19"/>
      <c r="J9" s="19">
        <f>SUM(F9:I9)*14</f>
        <v>56</v>
      </c>
      <c r="K9" s="19">
        <f>E9*25-J9</f>
        <v>69</v>
      </c>
      <c r="L9" s="131" t="s">
        <v>23</v>
      </c>
      <c r="M9" s="132"/>
      <c r="P9" s="88"/>
      <c r="Q9" s="88"/>
      <c r="R9" s="88"/>
      <c r="S9" s="88"/>
      <c r="T9" s="88"/>
    </row>
    <row r="10" spans="1:20" x14ac:dyDescent="0.3">
      <c r="A10" s="43">
        <v>2</v>
      </c>
      <c r="B10" s="20" t="s">
        <v>156</v>
      </c>
      <c r="C10" s="58" t="s">
        <v>74</v>
      </c>
      <c r="D10" s="21" t="s">
        <v>22</v>
      </c>
      <c r="E10" s="70">
        <v>4</v>
      </c>
      <c r="F10" s="72">
        <v>2</v>
      </c>
      <c r="G10" s="20">
        <v>1</v>
      </c>
      <c r="H10" s="20"/>
      <c r="I10" s="20"/>
      <c r="J10" s="20">
        <f>SUM(F10:I10)*14</f>
        <v>42</v>
      </c>
      <c r="K10" s="20">
        <f>E10*25-J10</f>
        <v>58</v>
      </c>
      <c r="L10" s="146" t="s">
        <v>23</v>
      </c>
      <c r="M10" s="147"/>
      <c r="P10" s="88"/>
      <c r="Q10" s="88"/>
      <c r="R10" s="88"/>
      <c r="S10" s="88"/>
      <c r="T10" s="88"/>
    </row>
    <row r="11" spans="1:20" x14ac:dyDescent="0.3">
      <c r="A11" s="43">
        <v>3</v>
      </c>
      <c r="B11" s="20" t="s">
        <v>157</v>
      </c>
      <c r="C11" s="58" t="s">
        <v>75</v>
      </c>
      <c r="D11" s="21" t="s">
        <v>16</v>
      </c>
      <c r="E11" s="70">
        <v>4</v>
      </c>
      <c r="F11" s="72">
        <v>2</v>
      </c>
      <c r="G11" s="20">
        <v>1</v>
      </c>
      <c r="H11" s="20"/>
      <c r="I11" s="20"/>
      <c r="J11" s="20">
        <f>SUM(F11:I11)*14</f>
        <v>42</v>
      </c>
      <c r="K11" s="20">
        <f>E11*25-J11</f>
        <v>58</v>
      </c>
      <c r="L11" s="146" t="s">
        <v>23</v>
      </c>
      <c r="M11" s="147"/>
      <c r="P11" s="88"/>
      <c r="Q11" s="88"/>
      <c r="R11" s="88"/>
      <c r="S11" s="88"/>
      <c r="T11" s="88"/>
    </row>
    <row r="12" spans="1:20" x14ac:dyDescent="0.3">
      <c r="A12" s="43">
        <v>4</v>
      </c>
      <c r="B12" s="20" t="s">
        <v>158</v>
      </c>
      <c r="C12" s="58" t="s">
        <v>164</v>
      </c>
      <c r="D12" s="21" t="s">
        <v>16</v>
      </c>
      <c r="E12" s="70">
        <v>3</v>
      </c>
      <c r="F12" s="72">
        <v>1</v>
      </c>
      <c r="G12" s="20">
        <v>1</v>
      </c>
      <c r="H12" s="20"/>
      <c r="I12" s="20"/>
      <c r="J12" s="20">
        <f t="shared" ref="J12:J16" si="0">SUM(F12:I12)*14</f>
        <v>28</v>
      </c>
      <c r="K12" s="20">
        <f t="shared" ref="K12:K16" si="1">E12*25-J12</f>
        <v>47</v>
      </c>
      <c r="L12" s="146" t="s">
        <v>23</v>
      </c>
      <c r="M12" s="147"/>
      <c r="P12" s="88"/>
      <c r="Q12" s="88"/>
      <c r="R12" s="88"/>
      <c r="S12" s="88"/>
      <c r="T12" s="88"/>
    </row>
    <row r="13" spans="1:20" ht="30.6" customHeight="1" x14ac:dyDescent="0.3">
      <c r="A13" s="43">
        <v>5</v>
      </c>
      <c r="B13" s="20" t="s">
        <v>159</v>
      </c>
      <c r="C13" s="58" t="s">
        <v>76</v>
      </c>
      <c r="D13" s="21" t="s">
        <v>16</v>
      </c>
      <c r="E13" s="70">
        <v>3</v>
      </c>
      <c r="F13" s="72">
        <v>1</v>
      </c>
      <c r="G13" s="20"/>
      <c r="H13" s="20">
        <v>1</v>
      </c>
      <c r="I13" s="20"/>
      <c r="J13" s="20">
        <f>SUM(F13:I13)*14</f>
        <v>28</v>
      </c>
      <c r="K13" s="20">
        <f t="shared" si="1"/>
        <v>47</v>
      </c>
      <c r="L13" s="146" t="s">
        <v>23</v>
      </c>
      <c r="M13" s="147"/>
      <c r="P13" s="88"/>
      <c r="Q13" s="88"/>
      <c r="R13" s="88"/>
      <c r="S13" s="88"/>
      <c r="T13" s="88"/>
    </row>
    <row r="14" spans="1:20" ht="15" customHeight="1" x14ac:dyDescent="0.3">
      <c r="A14" s="43">
        <v>6</v>
      </c>
      <c r="B14" s="20" t="s">
        <v>160</v>
      </c>
      <c r="C14" s="58" t="s">
        <v>77</v>
      </c>
      <c r="D14" s="21" t="s">
        <v>16</v>
      </c>
      <c r="E14" s="70">
        <v>3</v>
      </c>
      <c r="F14" s="72">
        <v>1</v>
      </c>
      <c r="G14" s="20">
        <v>1</v>
      </c>
      <c r="H14" s="20"/>
      <c r="I14" s="20"/>
      <c r="J14" s="20">
        <f t="shared" si="0"/>
        <v>28</v>
      </c>
      <c r="K14" s="20">
        <f t="shared" si="1"/>
        <v>47</v>
      </c>
      <c r="L14" s="146" t="s">
        <v>23</v>
      </c>
      <c r="M14" s="147"/>
      <c r="P14" s="88"/>
      <c r="Q14" s="88"/>
      <c r="R14" s="88"/>
      <c r="S14" s="88"/>
      <c r="T14" s="88"/>
    </row>
    <row r="15" spans="1:20" ht="28.2" customHeight="1" x14ac:dyDescent="0.3">
      <c r="A15" s="43">
        <v>7</v>
      </c>
      <c r="B15" s="20" t="s">
        <v>161</v>
      </c>
      <c r="C15" s="58" t="s">
        <v>78</v>
      </c>
      <c r="D15" s="21" t="s">
        <v>16</v>
      </c>
      <c r="E15" s="70">
        <v>2</v>
      </c>
      <c r="F15" s="72"/>
      <c r="G15" s="20"/>
      <c r="H15" s="20"/>
      <c r="I15" s="20">
        <v>2</v>
      </c>
      <c r="J15" s="20">
        <f t="shared" si="0"/>
        <v>28</v>
      </c>
      <c r="K15" s="20">
        <f t="shared" si="1"/>
        <v>22</v>
      </c>
      <c r="L15" s="146" t="s">
        <v>24</v>
      </c>
      <c r="M15" s="147"/>
      <c r="P15" s="88"/>
      <c r="Q15" s="88"/>
      <c r="R15" s="88"/>
      <c r="S15" s="88"/>
      <c r="T15" s="88"/>
    </row>
    <row r="16" spans="1:20" ht="15" thickBot="1" x14ac:dyDescent="0.35">
      <c r="A16" s="44">
        <v>8</v>
      </c>
      <c r="B16" s="20" t="s">
        <v>162</v>
      </c>
      <c r="C16" s="59" t="s">
        <v>256</v>
      </c>
      <c r="D16" s="22" t="s">
        <v>15</v>
      </c>
      <c r="E16" s="71">
        <v>1</v>
      </c>
      <c r="F16" s="68"/>
      <c r="G16" s="17"/>
      <c r="H16" s="17">
        <v>1</v>
      </c>
      <c r="I16" s="17"/>
      <c r="J16" s="17">
        <f t="shared" si="0"/>
        <v>14</v>
      </c>
      <c r="K16" s="17">
        <f t="shared" si="1"/>
        <v>11</v>
      </c>
      <c r="L16" s="133" t="s">
        <v>24</v>
      </c>
      <c r="M16" s="134"/>
      <c r="P16" s="88"/>
      <c r="Q16" s="88"/>
      <c r="R16" s="88"/>
      <c r="S16" s="88"/>
      <c r="T16" s="88"/>
    </row>
    <row r="17" spans="1:20" ht="14.4" customHeight="1" thickBot="1" x14ac:dyDescent="0.35">
      <c r="A17" s="192" t="s">
        <v>51</v>
      </c>
      <c r="B17" s="193"/>
      <c r="C17" s="193"/>
      <c r="D17" s="194"/>
      <c r="E17" s="193"/>
      <c r="F17" s="193"/>
      <c r="G17" s="193"/>
      <c r="H17" s="193"/>
      <c r="I17" s="193"/>
      <c r="J17" s="193"/>
      <c r="K17" s="193"/>
      <c r="L17" s="193"/>
      <c r="M17" s="195"/>
      <c r="P17" s="88"/>
      <c r="Q17" s="88"/>
      <c r="R17" s="88"/>
      <c r="S17" s="88"/>
      <c r="T17" s="88"/>
    </row>
    <row r="18" spans="1:20" ht="15" customHeight="1" x14ac:dyDescent="0.3">
      <c r="A18" s="45">
        <v>9</v>
      </c>
      <c r="B18" s="19" t="s">
        <v>163</v>
      </c>
      <c r="C18" s="63" t="s">
        <v>79</v>
      </c>
      <c r="D18" s="188" t="s">
        <v>16</v>
      </c>
      <c r="E18" s="196">
        <v>2</v>
      </c>
      <c r="F18" s="190">
        <v>1</v>
      </c>
      <c r="G18" s="131">
        <v>1</v>
      </c>
      <c r="H18" s="131"/>
      <c r="I18" s="131"/>
      <c r="J18" s="131">
        <f t="shared" ref="J18:J22" si="2">SUM(F18:I18)*14</f>
        <v>28</v>
      </c>
      <c r="K18" s="131">
        <f t="shared" ref="K18:K22" si="3">E18*25-J18</f>
        <v>22</v>
      </c>
      <c r="L18" s="131" t="s">
        <v>24</v>
      </c>
      <c r="M18" s="132"/>
      <c r="P18" s="88"/>
      <c r="Q18" s="88"/>
      <c r="R18" s="88"/>
      <c r="S18" s="88"/>
      <c r="T18" s="88"/>
    </row>
    <row r="19" spans="1:20" ht="15" customHeight="1" thickBot="1" x14ac:dyDescent="0.35">
      <c r="A19" s="44">
        <v>10</v>
      </c>
      <c r="B19" s="17" t="s">
        <v>167</v>
      </c>
      <c r="C19" s="74" t="s">
        <v>80</v>
      </c>
      <c r="D19" s="189"/>
      <c r="E19" s="197"/>
      <c r="F19" s="191"/>
      <c r="G19" s="133"/>
      <c r="H19" s="133"/>
      <c r="I19" s="133"/>
      <c r="J19" s="133"/>
      <c r="K19" s="133"/>
      <c r="L19" s="133"/>
      <c r="M19" s="134"/>
      <c r="P19" s="88"/>
      <c r="Q19" s="88"/>
      <c r="R19" s="88"/>
      <c r="S19" s="88"/>
      <c r="T19" s="88"/>
    </row>
    <row r="20" spans="1:20" ht="15" customHeight="1" x14ac:dyDescent="0.3">
      <c r="A20" s="45">
        <v>11</v>
      </c>
      <c r="B20" s="19" t="s">
        <v>168</v>
      </c>
      <c r="C20" s="63" t="s">
        <v>81</v>
      </c>
      <c r="D20" s="188" t="s">
        <v>16</v>
      </c>
      <c r="E20" s="196">
        <v>2</v>
      </c>
      <c r="F20" s="190">
        <v>1</v>
      </c>
      <c r="G20" s="131">
        <v>1</v>
      </c>
      <c r="H20" s="131"/>
      <c r="I20" s="131"/>
      <c r="J20" s="131">
        <f t="shared" si="2"/>
        <v>28</v>
      </c>
      <c r="K20" s="131">
        <f t="shared" si="3"/>
        <v>22</v>
      </c>
      <c r="L20" s="131" t="s">
        <v>24</v>
      </c>
      <c r="M20" s="132"/>
      <c r="P20" s="88"/>
      <c r="Q20" s="88"/>
      <c r="R20" s="88"/>
      <c r="S20" s="88"/>
      <c r="T20" s="88"/>
    </row>
    <row r="21" spans="1:20" ht="15" customHeight="1" thickBot="1" x14ac:dyDescent="0.35">
      <c r="A21" s="44">
        <v>12</v>
      </c>
      <c r="B21" s="17" t="s">
        <v>169</v>
      </c>
      <c r="C21" s="74" t="s">
        <v>82</v>
      </c>
      <c r="D21" s="189"/>
      <c r="E21" s="197"/>
      <c r="F21" s="191"/>
      <c r="G21" s="133"/>
      <c r="H21" s="133"/>
      <c r="I21" s="133"/>
      <c r="J21" s="133"/>
      <c r="K21" s="133"/>
      <c r="L21" s="133"/>
      <c r="M21" s="134"/>
      <c r="P21" s="88"/>
      <c r="Q21" s="88"/>
      <c r="R21" s="88"/>
      <c r="S21" s="88"/>
      <c r="T21" s="88"/>
    </row>
    <row r="22" spans="1:20" ht="15" customHeight="1" x14ac:dyDescent="0.3">
      <c r="A22" s="45">
        <v>13</v>
      </c>
      <c r="B22" s="19" t="s">
        <v>170</v>
      </c>
      <c r="C22" s="63" t="s">
        <v>165</v>
      </c>
      <c r="D22" s="188" t="s">
        <v>15</v>
      </c>
      <c r="E22" s="196">
        <v>2</v>
      </c>
      <c r="F22" s="190"/>
      <c r="G22" s="131">
        <v>2</v>
      </c>
      <c r="H22" s="131"/>
      <c r="I22" s="131"/>
      <c r="J22" s="131">
        <f t="shared" si="2"/>
        <v>28</v>
      </c>
      <c r="K22" s="131">
        <f t="shared" si="3"/>
        <v>22</v>
      </c>
      <c r="L22" s="131" t="s">
        <v>24</v>
      </c>
      <c r="M22" s="132"/>
      <c r="P22" s="88"/>
      <c r="Q22" s="88"/>
      <c r="R22" s="88"/>
      <c r="S22" s="88"/>
      <c r="T22" s="88"/>
    </row>
    <row r="23" spans="1:20" ht="15" thickBot="1" x14ac:dyDescent="0.35">
      <c r="A23" s="44">
        <v>14</v>
      </c>
      <c r="B23" s="17" t="s">
        <v>171</v>
      </c>
      <c r="C23" s="64" t="s">
        <v>166</v>
      </c>
      <c r="D23" s="189"/>
      <c r="E23" s="197"/>
      <c r="F23" s="191"/>
      <c r="G23" s="133"/>
      <c r="H23" s="133"/>
      <c r="I23" s="133"/>
      <c r="J23" s="133"/>
      <c r="K23" s="133"/>
      <c r="L23" s="133"/>
      <c r="M23" s="134"/>
      <c r="P23" s="88"/>
      <c r="Q23" s="88"/>
      <c r="R23" s="88"/>
      <c r="S23" s="88"/>
      <c r="T23" s="88"/>
    </row>
    <row r="24" spans="1:20" x14ac:dyDescent="0.3">
      <c r="A24" s="180" t="s">
        <v>25</v>
      </c>
      <c r="B24" s="119"/>
      <c r="C24" s="119"/>
      <c r="D24" s="94" t="s">
        <v>26</v>
      </c>
      <c r="E24" s="186">
        <f>SUM(E9:E23)-E16</f>
        <v>30</v>
      </c>
      <c r="F24" s="55">
        <f t="shared" ref="F24:K24" si="4">SUM(F9:F23)</f>
        <v>11</v>
      </c>
      <c r="G24" s="53">
        <f t="shared" si="4"/>
        <v>10</v>
      </c>
      <c r="H24" s="53">
        <f t="shared" si="4"/>
        <v>2</v>
      </c>
      <c r="I24" s="53">
        <f t="shared" si="4"/>
        <v>2</v>
      </c>
      <c r="J24" s="179">
        <f t="shared" si="4"/>
        <v>350</v>
      </c>
      <c r="K24" s="179">
        <f t="shared" si="4"/>
        <v>425</v>
      </c>
      <c r="L24" s="53" t="s">
        <v>27</v>
      </c>
      <c r="M24" s="54" t="s">
        <v>133</v>
      </c>
      <c r="P24" s="88"/>
      <c r="Q24" s="88"/>
      <c r="R24" s="88"/>
      <c r="S24" s="88"/>
      <c r="T24" s="88"/>
    </row>
    <row r="25" spans="1:20" ht="15" thickBot="1" x14ac:dyDescent="0.35">
      <c r="A25" s="181"/>
      <c r="B25" s="182"/>
      <c r="C25" s="182"/>
      <c r="D25" s="95" t="s">
        <v>28</v>
      </c>
      <c r="E25" s="187"/>
      <c r="F25" s="96">
        <f>COUNT(F9:F23)</f>
        <v>8</v>
      </c>
      <c r="G25" s="16">
        <f>COUNT(G9:G23)</f>
        <v>8</v>
      </c>
      <c r="H25" s="16">
        <f>COUNT(H9:H23)</f>
        <v>2</v>
      </c>
      <c r="I25" s="16">
        <f>COUNT(I9:I23)</f>
        <v>1</v>
      </c>
      <c r="J25" s="170"/>
      <c r="K25" s="170"/>
      <c r="L25" s="17">
        <f>COUNTIF(L1:L24,"=E")</f>
        <v>6</v>
      </c>
      <c r="M25" s="18">
        <f>COUNTIF(L1:L24,"=V")+COUNTIF(L1:L24,"=C")</f>
        <v>5</v>
      </c>
      <c r="P25" s="88"/>
      <c r="Q25" s="88"/>
      <c r="R25" s="88"/>
      <c r="S25" s="88"/>
      <c r="T25" s="88"/>
    </row>
    <row r="26" spans="1:20" ht="15" customHeight="1" thickBot="1" x14ac:dyDescent="0.35">
      <c r="A26" s="172" t="s">
        <v>52</v>
      </c>
      <c r="B26" s="173"/>
      <c r="C26" s="173"/>
      <c r="D26" s="173"/>
      <c r="E26" s="183"/>
      <c r="F26" s="184"/>
      <c r="G26" s="184"/>
      <c r="H26" s="184"/>
      <c r="I26" s="184"/>
      <c r="J26" s="184"/>
      <c r="K26" s="184"/>
      <c r="L26" s="184"/>
      <c r="M26" s="185"/>
      <c r="P26" s="88"/>
      <c r="Q26" s="12"/>
      <c r="R26" s="88"/>
      <c r="S26" s="88"/>
      <c r="T26" s="88"/>
    </row>
    <row r="27" spans="1:20" ht="15" customHeight="1" x14ac:dyDescent="0.3">
      <c r="A27" s="45">
        <v>15</v>
      </c>
      <c r="B27" s="111" t="s">
        <v>172</v>
      </c>
      <c r="C27" s="57" t="s">
        <v>83</v>
      </c>
      <c r="D27" s="25" t="s">
        <v>16</v>
      </c>
      <c r="E27" s="69">
        <v>2</v>
      </c>
      <c r="F27" s="67">
        <v>1</v>
      </c>
      <c r="G27" s="19">
        <v>1</v>
      </c>
      <c r="H27" s="19"/>
      <c r="I27" s="19"/>
      <c r="J27" s="19">
        <f t="shared" ref="J27:J29" si="5">SUM(F27:I27)*14</f>
        <v>28</v>
      </c>
      <c r="K27" s="19">
        <f t="shared" ref="K27:K29" si="6">E27*25-J27</f>
        <v>22</v>
      </c>
      <c r="L27" s="131" t="s">
        <v>24</v>
      </c>
      <c r="M27" s="132"/>
      <c r="P27" s="88"/>
      <c r="Q27" s="12"/>
      <c r="R27" s="88"/>
      <c r="S27" s="88"/>
      <c r="T27" s="88"/>
    </row>
    <row r="28" spans="1:20" ht="15" customHeight="1" x14ac:dyDescent="0.3">
      <c r="A28" s="61">
        <v>16</v>
      </c>
      <c r="B28" s="113" t="s">
        <v>173</v>
      </c>
      <c r="C28" s="62" t="s">
        <v>84</v>
      </c>
      <c r="D28" s="77" t="s">
        <v>16</v>
      </c>
      <c r="E28" s="84">
        <v>2</v>
      </c>
      <c r="F28" s="80">
        <v>1</v>
      </c>
      <c r="G28" s="52">
        <v>1</v>
      </c>
      <c r="H28" s="52"/>
      <c r="I28" s="52"/>
      <c r="J28" s="20">
        <f t="shared" si="5"/>
        <v>28</v>
      </c>
      <c r="K28" s="20">
        <f t="shared" si="6"/>
        <v>22</v>
      </c>
      <c r="L28" s="153" t="s">
        <v>24</v>
      </c>
      <c r="M28" s="154"/>
      <c r="P28" s="88"/>
      <c r="Q28" s="12"/>
      <c r="R28" s="89"/>
      <c r="S28" s="89"/>
      <c r="T28" s="89"/>
    </row>
    <row r="29" spans="1:20" ht="15.75" customHeight="1" thickBot="1" x14ac:dyDescent="0.35">
      <c r="A29" s="44">
        <v>17</v>
      </c>
      <c r="B29" s="112" t="s">
        <v>174</v>
      </c>
      <c r="C29" s="59" t="s">
        <v>40</v>
      </c>
      <c r="D29" s="22" t="s">
        <v>15</v>
      </c>
      <c r="E29" s="71">
        <v>3</v>
      </c>
      <c r="F29" s="68"/>
      <c r="G29" s="17"/>
      <c r="H29" s="17"/>
      <c r="I29" s="17">
        <v>4</v>
      </c>
      <c r="J29" s="17">
        <f t="shared" si="5"/>
        <v>56</v>
      </c>
      <c r="K29" s="17">
        <f t="shared" si="6"/>
        <v>19</v>
      </c>
      <c r="L29" s="133" t="s">
        <v>24</v>
      </c>
      <c r="M29" s="134"/>
      <c r="P29" s="88"/>
      <c r="Q29" s="12"/>
      <c r="R29" s="88"/>
      <c r="S29" s="88"/>
      <c r="T29" s="88"/>
    </row>
    <row r="30" spans="1:20" ht="15.75" customHeight="1" thickBot="1" x14ac:dyDescent="0.35">
      <c r="B30" s="232" t="s">
        <v>253</v>
      </c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P30" s="29"/>
      <c r="Q30" s="12"/>
      <c r="R30" s="28"/>
      <c r="S30" s="28"/>
      <c r="T30" s="28"/>
    </row>
    <row r="31" spans="1:20" ht="15.75" customHeight="1" x14ac:dyDescent="0.3">
      <c r="B31" s="160" t="s">
        <v>30</v>
      </c>
      <c r="C31" s="40" t="str">
        <f>Sem_I!C32</f>
        <v>Discipline Obligatorii:</v>
      </c>
      <c r="D31" s="163">
        <f>SUM(F9:I16)</f>
        <v>19</v>
      </c>
      <c r="E31" s="164"/>
      <c r="F31" s="164"/>
      <c r="G31" s="164"/>
      <c r="H31" s="164"/>
      <c r="I31" s="164"/>
      <c r="J31" s="164"/>
      <c r="K31" s="164"/>
      <c r="L31" s="164"/>
      <c r="M31" s="165"/>
      <c r="P31" s="29"/>
      <c r="Q31" s="12"/>
      <c r="R31" s="28"/>
      <c r="S31" s="28"/>
      <c r="T31" s="28"/>
    </row>
    <row r="32" spans="1:20" ht="15.75" customHeight="1" x14ac:dyDescent="0.3">
      <c r="B32" s="161"/>
      <c r="C32" s="41" t="str">
        <f>Sem_I!C33</f>
        <v>Discipline Opționale:</v>
      </c>
      <c r="D32" s="166">
        <f>SUM(F18:I23)</f>
        <v>6</v>
      </c>
      <c r="E32" s="167"/>
      <c r="F32" s="167"/>
      <c r="G32" s="167"/>
      <c r="H32" s="167"/>
      <c r="I32" s="167"/>
      <c r="J32" s="167"/>
      <c r="K32" s="167"/>
      <c r="L32" s="167"/>
      <c r="M32" s="168"/>
      <c r="P32" s="29"/>
      <c r="Q32" s="12"/>
      <c r="R32" s="28"/>
      <c r="S32" s="28"/>
      <c r="T32" s="28"/>
    </row>
    <row r="33" spans="1:20" ht="15.75" customHeight="1" thickBot="1" x14ac:dyDescent="0.35">
      <c r="B33" s="162"/>
      <c r="C33" s="42" t="str">
        <f>Sem_I!C34</f>
        <v>Discipline Facultative:</v>
      </c>
      <c r="D33" s="169">
        <f>SUM(F27:I29)</f>
        <v>8</v>
      </c>
      <c r="E33" s="170"/>
      <c r="F33" s="170"/>
      <c r="G33" s="170"/>
      <c r="H33" s="170"/>
      <c r="I33" s="170"/>
      <c r="J33" s="170"/>
      <c r="K33" s="170"/>
      <c r="L33" s="170"/>
      <c r="M33" s="171"/>
      <c r="P33" s="29"/>
      <c r="Q33" s="12"/>
      <c r="R33" s="28"/>
      <c r="S33" s="28"/>
      <c r="T33" s="28"/>
    </row>
    <row r="34" spans="1:20" s="33" customFormat="1" ht="15.75" customHeight="1" x14ac:dyDescent="0.2">
      <c r="A34" s="30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P34" s="37"/>
      <c r="Q34" s="38"/>
      <c r="R34" s="39"/>
      <c r="S34" s="39"/>
      <c r="T34" s="39"/>
    </row>
    <row r="35" spans="1:20" ht="18" customHeight="1" x14ac:dyDescent="0.3">
      <c r="B35" s="4" t="s">
        <v>34</v>
      </c>
      <c r="C35" s="9"/>
      <c r="D35" s="1"/>
      <c r="E35" s="119" t="s">
        <v>35</v>
      </c>
      <c r="F35" s="119"/>
      <c r="G35" s="4"/>
      <c r="H35" s="1"/>
      <c r="I35" s="1"/>
      <c r="J35" s="155" t="s">
        <v>36</v>
      </c>
      <c r="K35" s="155"/>
      <c r="L35" s="155"/>
      <c r="M35" s="155"/>
      <c r="P35" s="13"/>
      <c r="Q35" s="12"/>
      <c r="R35" s="145"/>
      <c r="S35" s="145"/>
      <c r="T35" s="145"/>
    </row>
    <row r="36" spans="1:20" ht="15" customHeight="1" x14ac:dyDescent="0.3">
      <c r="B36" s="117" t="str">
        <f>Sem_I!B37</f>
        <v>Mihnea-Cosmin COSTOIU</v>
      </c>
      <c r="C36" s="117"/>
      <c r="D36" s="156" t="str">
        <f>Sem_I!D37</f>
        <v>Marius Claudiu LANGA</v>
      </c>
      <c r="E36" s="156"/>
      <c r="F36" s="156"/>
      <c r="G36" s="156"/>
      <c r="H36" s="156"/>
      <c r="I36" s="156"/>
      <c r="J36" s="157" t="str">
        <f>Sem_I!J37</f>
        <v>Maria Magdalena STAN</v>
      </c>
      <c r="K36" s="157"/>
      <c r="L36" s="157"/>
      <c r="M36" s="157"/>
      <c r="P36" s="13"/>
      <c r="Q36" s="12"/>
      <c r="R36" s="13"/>
      <c r="S36" s="13"/>
      <c r="T36" s="13"/>
    </row>
    <row r="37" spans="1:20" ht="15" customHeight="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P37" s="11"/>
      <c r="Q37" s="12"/>
      <c r="R37" s="13"/>
      <c r="S37" s="13"/>
      <c r="T37" s="13"/>
    </row>
    <row r="38" spans="1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P38" s="11"/>
      <c r="Q38" s="12"/>
      <c r="R38" s="13"/>
      <c r="S38" s="13"/>
      <c r="T38" s="13"/>
    </row>
    <row r="39" spans="1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ht="15" customHeight="1" x14ac:dyDescent="0.3">
      <c r="B44" s="1"/>
      <c r="C44" s="1"/>
      <c r="H44" s="4"/>
      <c r="I44" s="4"/>
      <c r="J44" s="1"/>
      <c r="K44" s="1"/>
      <c r="L44" s="1"/>
    </row>
    <row r="45" spans="1:20" ht="15" customHeight="1" x14ac:dyDescent="0.3">
      <c r="B45" s="1"/>
      <c r="C45" s="1"/>
      <c r="H45" s="4"/>
      <c r="I45" s="4"/>
      <c r="J45" s="1"/>
      <c r="K45" s="1"/>
      <c r="L45" s="1"/>
    </row>
    <row r="46" spans="1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A53" s="158" t="s">
        <v>55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</row>
    <row r="54" spans="1:13" x14ac:dyDescent="0.3">
      <c r="A54" s="159" t="s">
        <v>38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1:13" x14ac:dyDescent="0.3">
      <c r="B58" s="1"/>
      <c r="C58" s="1"/>
      <c r="D58" s="4"/>
      <c r="E58" s="4"/>
      <c r="F58" s="4"/>
      <c r="G58" s="4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19"/>
      <c r="F60" s="119"/>
      <c r="G60" s="119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19"/>
      <c r="F61" s="119"/>
      <c r="G61" s="119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3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</sheetData>
  <sheetProtection formatCells="0" formatRows="0" insertRows="0" insertHyperlinks="0" deleteRows="0" sort="0" autoFilter="0" pivotTables="0"/>
  <protectedRanges>
    <protectedRange sqref="A27:XFD27 A9:A16 C9:XFD16 A18:A23 C18:XFD23 A28:B29 C28:XFD28" name="Editabil"/>
    <protectedRange sqref="B18:B23 B9:B16" name="Editabil_1"/>
  </protectedRanges>
  <mergeCells count="77">
    <mergeCell ref="A8:M8"/>
    <mergeCell ref="A6:A7"/>
    <mergeCell ref="B6:B7"/>
    <mergeCell ref="C6:C7"/>
    <mergeCell ref="K18:K19"/>
    <mergeCell ref="L18:M19"/>
    <mergeCell ref="F18:F19"/>
    <mergeCell ref="G18:G19"/>
    <mergeCell ref="H18:H19"/>
    <mergeCell ref="I18:I19"/>
    <mergeCell ref="L15:M15"/>
    <mergeCell ref="L16:M16"/>
    <mergeCell ref="L9:M9"/>
    <mergeCell ref="L10:M10"/>
    <mergeCell ref="L11:M11"/>
    <mergeCell ref="L12:M12"/>
    <mergeCell ref="B2:C2"/>
    <mergeCell ref="K2:L2"/>
    <mergeCell ref="C3:G3"/>
    <mergeCell ref="K3:L3"/>
    <mergeCell ref="C4:G4"/>
    <mergeCell ref="K4:L4"/>
    <mergeCell ref="K1:L1"/>
    <mergeCell ref="D6:D7"/>
    <mergeCell ref="E6:E7"/>
    <mergeCell ref="D1:H1"/>
    <mergeCell ref="D2:H2"/>
    <mergeCell ref="F6:I6"/>
    <mergeCell ref="J6:K6"/>
    <mergeCell ref="L6:M7"/>
    <mergeCell ref="L13:M13"/>
    <mergeCell ref="L14:M14"/>
    <mergeCell ref="K20:K21"/>
    <mergeCell ref="L20:M21"/>
    <mergeCell ref="H22:H23"/>
    <mergeCell ref="J18:J19"/>
    <mergeCell ref="H20:H21"/>
    <mergeCell ref="I20:I21"/>
    <mergeCell ref="J20:J21"/>
    <mergeCell ref="A17:M17"/>
    <mergeCell ref="E18:E19"/>
    <mergeCell ref="E20:E21"/>
    <mergeCell ref="E22:E23"/>
    <mergeCell ref="I22:I23"/>
    <mergeCell ref="J22:J23"/>
    <mergeCell ref="K22:K23"/>
    <mergeCell ref="L22:M23"/>
    <mergeCell ref="D18:D19"/>
    <mergeCell ref="D20:D21"/>
    <mergeCell ref="D22:D23"/>
    <mergeCell ref="F22:F23"/>
    <mergeCell ref="G22:G23"/>
    <mergeCell ref="F20:F21"/>
    <mergeCell ref="G20:G21"/>
    <mergeCell ref="R35:T35"/>
    <mergeCell ref="B36:C36"/>
    <mergeCell ref="D36:I36"/>
    <mergeCell ref="J36:M36"/>
    <mergeCell ref="E35:F35"/>
    <mergeCell ref="J35:M35"/>
    <mergeCell ref="A24:C25"/>
    <mergeCell ref="E24:E25"/>
    <mergeCell ref="J24:J25"/>
    <mergeCell ref="K24:K25"/>
    <mergeCell ref="A53:M53"/>
    <mergeCell ref="B30:M30"/>
    <mergeCell ref="A54:M54"/>
    <mergeCell ref="E60:G60"/>
    <mergeCell ref="E61:G61"/>
    <mergeCell ref="A26:M26"/>
    <mergeCell ref="B31:B33"/>
    <mergeCell ref="D31:M31"/>
    <mergeCell ref="D32:M32"/>
    <mergeCell ref="D33:M33"/>
    <mergeCell ref="L27:M27"/>
    <mergeCell ref="L29:M29"/>
    <mergeCell ref="L28:M28"/>
  </mergeCells>
  <phoneticPr fontId="14" type="noConversion"/>
  <conditionalFormatting sqref="D1:D18 D20 D22 D24:D29 D31:D52">
    <cfRule type="cellIs" dxfId="50" priority="1" operator="equal">
      <formula>"DI"</formula>
    </cfRule>
    <cfRule type="cellIs" dxfId="49" priority="2" operator="equal">
      <formula>"DM"</formula>
    </cfRule>
    <cfRule type="cellIs" dxfId="48" priority="3" operator="equal">
      <formula>"DJ"</formula>
    </cfRule>
    <cfRule type="cellIs" dxfId="47" priority="4" operator="equal">
      <formula>"D"</formula>
    </cfRule>
    <cfRule type="cellIs" dxfId="46" priority="5" operator="equal">
      <formula>"SI"</formula>
    </cfRule>
    <cfRule type="cellIs" dxfId="45" priority="6" operator="equal">
      <formula>"SM"</formula>
    </cfRule>
    <cfRule type="cellIs" dxfId="44" priority="7" operator="equal">
      <formula>"SJ"</formula>
    </cfRule>
    <cfRule type="cellIs" dxfId="43" priority="8" operator="equal">
      <formula>"S"</formula>
    </cfRule>
    <cfRule type="cellIs" dxfId="42" priority="17" operator="equal">
      <formula>"C"</formula>
    </cfRule>
    <cfRule type="cellIs" dxfId="41" priority="18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7" max="12" man="1"/>
  </rowBreaks>
  <ignoredErrors>
    <ignoredError sqref="J11:J12 J15 J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6"/>
  <sheetViews>
    <sheetView topLeftCell="A6" zoomScale="90" zoomScaleNormal="90" zoomScaleSheetLayoutView="70" workbookViewId="0">
      <selection activeCell="C16" sqref="C16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118" t="s">
        <v>0</v>
      </c>
      <c r="E1" s="118"/>
      <c r="F1" s="118"/>
      <c r="G1" s="118"/>
      <c r="H1" s="118"/>
      <c r="I1" s="2"/>
      <c r="J1" s="5"/>
      <c r="K1" s="116"/>
      <c r="L1" s="116"/>
      <c r="P1" s="93"/>
      <c r="Q1" s="93"/>
      <c r="R1" s="93"/>
      <c r="S1" s="93"/>
      <c r="T1" s="93"/>
    </row>
    <row r="2" spans="1:20" ht="15" customHeight="1" x14ac:dyDescent="0.3">
      <c r="B2" s="117"/>
      <c r="C2" s="117"/>
      <c r="D2" s="119" t="str">
        <f>Sem_I!D2</f>
        <v>2024 - 2028</v>
      </c>
      <c r="E2" s="119"/>
      <c r="F2" s="119"/>
      <c r="G2" s="119"/>
      <c r="H2" s="119"/>
      <c r="J2" s="8" t="str">
        <f>Sem_I!J2</f>
        <v>Anul universitar:</v>
      </c>
      <c r="K2" s="209" t="s">
        <v>47</v>
      </c>
      <c r="L2" s="209"/>
      <c r="P2" s="13"/>
      <c r="Q2" s="13"/>
      <c r="R2" s="13"/>
      <c r="S2" s="13"/>
      <c r="T2" s="13"/>
    </row>
    <row r="3" spans="1:20" x14ac:dyDescent="0.3">
      <c r="B3" s="7" t="s">
        <v>2</v>
      </c>
      <c r="C3" s="117" t="str">
        <f>Sem_I!C3</f>
        <v>Științe ale educației</v>
      </c>
      <c r="D3" s="117"/>
      <c r="E3" s="117"/>
      <c r="F3" s="117"/>
      <c r="G3" s="117"/>
      <c r="J3" s="8" t="str">
        <f>Sem_I!J3</f>
        <v>Anul de studii:</v>
      </c>
      <c r="K3" s="117" t="s">
        <v>39</v>
      </c>
      <c r="L3" s="117"/>
      <c r="P3" s="13"/>
      <c r="Q3" s="13"/>
      <c r="R3" s="13"/>
      <c r="S3" s="13"/>
      <c r="T3" s="13"/>
    </row>
    <row r="4" spans="1:20" x14ac:dyDescent="0.3">
      <c r="B4" s="7" t="s">
        <v>5</v>
      </c>
      <c r="C4" s="117" t="str">
        <f>Sem_I!C4</f>
        <v>Pedagogia învăţământului primar şi preşcolar</v>
      </c>
      <c r="D4" s="117"/>
      <c r="E4" s="117"/>
      <c r="F4" s="117"/>
      <c r="G4" s="117"/>
      <c r="J4" s="8" t="str">
        <f>Sem_I!J4</f>
        <v>Semestrul:</v>
      </c>
      <c r="K4" s="117" t="s">
        <v>4</v>
      </c>
      <c r="L4" s="117"/>
      <c r="P4" s="13"/>
      <c r="Q4" s="13"/>
      <c r="R4" s="13"/>
      <c r="S4" s="13"/>
      <c r="T4" s="13"/>
    </row>
    <row r="5" spans="1:20" s="33" customFormat="1" ht="12" customHeight="1" thickBot="1" x14ac:dyDescent="0.25">
      <c r="A5" s="30"/>
      <c r="B5" s="31"/>
      <c r="C5" s="32"/>
      <c r="D5" s="32"/>
      <c r="E5" s="32"/>
      <c r="F5" s="32"/>
      <c r="G5" s="32"/>
      <c r="J5" s="34"/>
      <c r="K5" s="35"/>
      <c r="L5" s="32"/>
      <c r="M5" s="30"/>
      <c r="P5" s="13"/>
      <c r="Q5" s="13"/>
      <c r="R5" s="13"/>
      <c r="S5" s="13"/>
      <c r="T5" s="13"/>
    </row>
    <row r="6" spans="1:20" s="1" customFormat="1" ht="20.100000000000001" customHeight="1" x14ac:dyDescent="0.3">
      <c r="A6" s="127" t="s">
        <v>7</v>
      </c>
      <c r="B6" s="123" t="s">
        <v>8</v>
      </c>
      <c r="C6" s="123" t="s">
        <v>9</v>
      </c>
      <c r="D6" s="123" t="s">
        <v>10</v>
      </c>
      <c r="E6" s="125" t="s">
        <v>11</v>
      </c>
      <c r="F6" s="123" t="s">
        <v>12</v>
      </c>
      <c r="G6" s="123"/>
      <c r="H6" s="123"/>
      <c r="I6" s="123"/>
      <c r="J6" s="123" t="s">
        <v>13</v>
      </c>
      <c r="K6" s="123"/>
      <c r="L6" s="123" t="s">
        <v>14</v>
      </c>
      <c r="M6" s="129"/>
      <c r="P6" s="13"/>
      <c r="Q6" s="13"/>
      <c r="R6" s="13"/>
      <c r="S6" s="13"/>
      <c r="T6" s="13"/>
    </row>
    <row r="7" spans="1:20" ht="20.399999999999999" customHeight="1" thickBot="1" x14ac:dyDescent="0.35">
      <c r="A7" s="204"/>
      <c r="B7" s="198"/>
      <c r="C7" s="198"/>
      <c r="D7" s="198"/>
      <c r="E7" s="199"/>
      <c r="F7" s="98" t="s">
        <v>15</v>
      </c>
      <c r="G7" s="98" t="s">
        <v>16</v>
      </c>
      <c r="H7" s="98" t="s">
        <v>17</v>
      </c>
      <c r="I7" s="98" t="s">
        <v>18</v>
      </c>
      <c r="J7" s="98" t="s">
        <v>19</v>
      </c>
      <c r="K7" s="98" t="s">
        <v>20</v>
      </c>
      <c r="L7" s="198"/>
      <c r="M7" s="200"/>
      <c r="P7" s="13"/>
      <c r="Q7" s="13"/>
      <c r="R7" s="13"/>
      <c r="S7" s="13"/>
      <c r="T7" s="13"/>
    </row>
    <row r="8" spans="1:20" ht="15" thickBot="1" x14ac:dyDescent="0.35">
      <c r="A8" s="201" t="s">
        <v>21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3"/>
      <c r="P8" s="13"/>
      <c r="Q8" s="13"/>
      <c r="R8" s="13"/>
      <c r="S8" s="13"/>
      <c r="T8" s="13"/>
    </row>
    <row r="9" spans="1:20" ht="15" customHeight="1" x14ac:dyDescent="0.3">
      <c r="A9" s="45">
        <v>1</v>
      </c>
      <c r="B9" s="19" t="s">
        <v>177</v>
      </c>
      <c r="C9" s="57" t="s">
        <v>85</v>
      </c>
      <c r="D9" s="25" t="s">
        <v>22</v>
      </c>
      <c r="E9" s="25">
        <v>5</v>
      </c>
      <c r="F9" s="26">
        <v>2</v>
      </c>
      <c r="G9" s="19">
        <v>2</v>
      </c>
      <c r="H9" s="19"/>
      <c r="I9" s="19"/>
      <c r="J9" s="19">
        <f>SUM(F9:I9)*14</f>
        <v>56</v>
      </c>
      <c r="K9" s="19">
        <f>E9*25-J9</f>
        <v>69</v>
      </c>
      <c r="L9" s="131" t="s">
        <v>23</v>
      </c>
      <c r="M9" s="132"/>
      <c r="P9" s="13"/>
      <c r="Q9" s="13"/>
      <c r="R9" s="13"/>
      <c r="S9" s="13"/>
      <c r="T9" s="13"/>
    </row>
    <row r="10" spans="1:20" ht="15" customHeight="1" x14ac:dyDescent="0.3">
      <c r="A10" s="43">
        <v>2</v>
      </c>
      <c r="B10" s="20" t="s">
        <v>178</v>
      </c>
      <c r="C10" s="58" t="s">
        <v>86</v>
      </c>
      <c r="D10" s="21" t="s">
        <v>22</v>
      </c>
      <c r="E10" s="21">
        <v>4</v>
      </c>
      <c r="F10" s="23">
        <v>2</v>
      </c>
      <c r="G10" s="20">
        <v>1</v>
      </c>
      <c r="H10" s="20"/>
      <c r="I10" s="20"/>
      <c r="J10" s="20">
        <f>SUM(F10:I10)*14</f>
        <v>42</v>
      </c>
      <c r="K10" s="20">
        <f>E10*25-J10</f>
        <v>58</v>
      </c>
      <c r="L10" s="146" t="s">
        <v>23</v>
      </c>
      <c r="M10" s="147"/>
      <c r="P10" s="13"/>
      <c r="Q10" s="13"/>
      <c r="R10" s="13"/>
      <c r="S10" s="13"/>
      <c r="T10" s="13"/>
    </row>
    <row r="11" spans="1:20" ht="15" customHeight="1" x14ac:dyDescent="0.3">
      <c r="A11" s="43">
        <v>3</v>
      </c>
      <c r="B11" s="20" t="s">
        <v>179</v>
      </c>
      <c r="C11" s="58" t="s">
        <v>87</v>
      </c>
      <c r="D11" s="21" t="s">
        <v>22</v>
      </c>
      <c r="E11" s="21">
        <v>3</v>
      </c>
      <c r="F11" s="23">
        <v>1</v>
      </c>
      <c r="G11" s="20">
        <v>1</v>
      </c>
      <c r="H11" s="20"/>
      <c r="I11" s="20"/>
      <c r="J11" s="20">
        <f>SUM(F11:I11)*14</f>
        <v>28</v>
      </c>
      <c r="K11" s="20">
        <f>E11*25-J11</f>
        <v>47</v>
      </c>
      <c r="L11" s="146" t="s">
        <v>23</v>
      </c>
      <c r="M11" s="147"/>
      <c r="P11" s="13"/>
      <c r="Q11" s="13"/>
      <c r="R11" s="13"/>
      <c r="S11" s="13"/>
      <c r="T11" s="13"/>
    </row>
    <row r="12" spans="1:20" ht="28.8" x14ac:dyDescent="0.3">
      <c r="A12" s="43">
        <v>4</v>
      </c>
      <c r="B12" s="20" t="s">
        <v>180</v>
      </c>
      <c r="C12" s="58" t="s">
        <v>88</v>
      </c>
      <c r="D12" s="21" t="s">
        <v>16</v>
      </c>
      <c r="E12" s="21">
        <v>4</v>
      </c>
      <c r="F12" s="23">
        <v>2</v>
      </c>
      <c r="G12" s="20">
        <v>1</v>
      </c>
      <c r="H12" s="20"/>
      <c r="I12" s="20"/>
      <c r="J12" s="20">
        <f t="shared" ref="J12:J16" si="0">SUM(F12:I12)*14</f>
        <v>42</v>
      </c>
      <c r="K12" s="20">
        <f t="shared" ref="K12:K16" si="1">E12*25-J12</f>
        <v>58</v>
      </c>
      <c r="L12" s="146" t="s">
        <v>23</v>
      </c>
      <c r="M12" s="147"/>
      <c r="P12" s="13"/>
      <c r="Q12" s="13"/>
      <c r="R12" s="13"/>
      <c r="S12" s="13"/>
      <c r="T12" s="13"/>
    </row>
    <row r="13" spans="1:20" ht="28.8" x14ac:dyDescent="0.3">
      <c r="A13" s="43">
        <v>5</v>
      </c>
      <c r="B13" s="20" t="s">
        <v>181</v>
      </c>
      <c r="C13" s="58" t="s">
        <v>89</v>
      </c>
      <c r="D13" s="21" t="s">
        <v>16</v>
      </c>
      <c r="E13" s="21">
        <v>4</v>
      </c>
      <c r="F13" s="23">
        <v>2</v>
      </c>
      <c r="G13" s="20">
        <v>1</v>
      </c>
      <c r="H13" s="20"/>
      <c r="I13" s="20"/>
      <c r="J13" s="20">
        <f t="shared" si="0"/>
        <v>42</v>
      </c>
      <c r="K13" s="20">
        <f t="shared" si="1"/>
        <v>58</v>
      </c>
      <c r="L13" s="146" t="s">
        <v>23</v>
      </c>
      <c r="M13" s="147"/>
      <c r="P13" s="13"/>
      <c r="Q13" s="13"/>
      <c r="R13" s="13"/>
      <c r="S13" s="13"/>
      <c r="T13" s="13"/>
    </row>
    <row r="14" spans="1:20" ht="15" customHeight="1" x14ac:dyDescent="0.3">
      <c r="A14" s="43">
        <v>6</v>
      </c>
      <c r="B14" s="20" t="s">
        <v>182</v>
      </c>
      <c r="C14" s="58" t="s">
        <v>175</v>
      </c>
      <c r="D14" s="21" t="s">
        <v>16</v>
      </c>
      <c r="E14" s="21">
        <v>2</v>
      </c>
      <c r="F14" s="23"/>
      <c r="G14" s="20"/>
      <c r="H14" s="20"/>
      <c r="I14" s="20">
        <v>2</v>
      </c>
      <c r="J14" s="20">
        <f t="shared" si="0"/>
        <v>28</v>
      </c>
      <c r="K14" s="20">
        <f t="shared" si="1"/>
        <v>22</v>
      </c>
      <c r="L14" s="146" t="s">
        <v>23</v>
      </c>
      <c r="M14" s="147"/>
      <c r="P14" s="13"/>
      <c r="Q14" s="13"/>
      <c r="R14" s="13"/>
      <c r="S14" s="13"/>
      <c r="T14" s="13"/>
    </row>
    <row r="15" spans="1:20" ht="15" customHeight="1" x14ac:dyDescent="0.3">
      <c r="A15" s="43">
        <v>7</v>
      </c>
      <c r="B15" s="20" t="s">
        <v>183</v>
      </c>
      <c r="C15" s="58" t="s">
        <v>196</v>
      </c>
      <c r="D15" s="21" t="s">
        <v>16</v>
      </c>
      <c r="E15" s="21">
        <v>2</v>
      </c>
      <c r="F15" s="23"/>
      <c r="G15" s="20"/>
      <c r="H15" s="20"/>
      <c r="I15" s="20">
        <v>2</v>
      </c>
      <c r="J15" s="20">
        <f t="shared" si="0"/>
        <v>28</v>
      </c>
      <c r="K15" s="20">
        <f t="shared" si="1"/>
        <v>22</v>
      </c>
      <c r="L15" s="146" t="s">
        <v>24</v>
      </c>
      <c r="M15" s="147"/>
      <c r="P15" s="13"/>
      <c r="Q15" s="13"/>
      <c r="R15" s="13"/>
      <c r="S15" s="13"/>
      <c r="T15" s="13"/>
    </row>
    <row r="16" spans="1:20" ht="15" thickBot="1" x14ac:dyDescent="0.35">
      <c r="A16" s="44">
        <v>8</v>
      </c>
      <c r="B16" s="17" t="s">
        <v>195</v>
      </c>
      <c r="C16" s="59" t="s">
        <v>255</v>
      </c>
      <c r="D16" s="22" t="s">
        <v>15</v>
      </c>
      <c r="E16" s="22">
        <v>1</v>
      </c>
      <c r="F16" s="24"/>
      <c r="G16" s="17"/>
      <c r="H16" s="17">
        <v>1</v>
      </c>
      <c r="I16" s="17"/>
      <c r="J16" s="17">
        <f t="shared" si="0"/>
        <v>14</v>
      </c>
      <c r="K16" s="17">
        <f t="shared" si="1"/>
        <v>11</v>
      </c>
      <c r="L16" s="133" t="s">
        <v>24</v>
      </c>
      <c r="M16" s="134"/>
      <c r="P16" s="13"/>
      <c r="Q16" s="13"/>
      <c r="R16" s="13"/>
      <c r="S16" s="13"/>
      <c r="T16" s="13"/>
    </row>
    <row r="17" spans="1:20" ht="14.4" customHeight="1" thickBot="1" x14ac:dyDescent="0.35">
      <c r="A17" s="207" t="s">
        <v>51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208"/>
      <c r="P17" s="13"/>
      <c r="Q17" s="13"/>
      <c r="R17" s="13"/>
      <c r="S17" s="13"/>
      <c r="T17" s="13"/>
    </row>
    <row r="18" spans="1:20" ht="15" customHeight="1" x14ac:dyDescent="0.3">
      <c r="A18" s="61">
        <v>9</v>
      </c>
      <c r="B18" s="19" t="s">
        <v>184</v>
      </c>
      <c r="C18" s="101" t="s">
        <v>90</v>
      </c>
      <c r="D18" s="210" t="s">
        <v>16</v>
      </c>
      <c r="E18" s="211">
        <v>2</v>
      </c>
      <c r="F18" s="212">
        <v>1</v>
      </c>
      <c r="G18" s="175">
        <v>1</v>
      </c>
      <c r="H18" s="175"/>
      <c r="I18" s="175"/>
      <c r="J18" s="175">
        <f t="shared" ref="J18:J22" si="2">SUM(F18:I18)*14</f>
        <v>28</v>
      </c>
      <c r="K18" s="175">
        <f t="shared" ref="K18:K22" si="3">E18*25-J18</f>
        <v>22</v>
      </c>
      <c r="L18" s="175" t="s">
        <v>24</v>
      </c>
      <c r="M18" s="176"/>
      <c r="P18" s="13"/>
      <c r="Q18" s="13"/>
      <c r="R18" s="13"/>
      <c r="S18" s="13"/>
      <c r="T18" s="13"/>
    </row>
    <row r="19" spans="1:20" ht="15" customHeight="1" thickBot="1" x14ac:dyDescent="0.35">
      <c r="A19" s="44">
        <v>10</v>
      </c>
      <c r="B19" s="52" t="s">
        <v>185</v>
      </c>
      <c r="C19" s="64" t="s">
        <v>91</v>
      </c>
      <c r="D19" s="138"/>
      <c r="E19" s="197"/>
      <c r="F19" s="191"/>
      <c r="G19" s="133"/>
      <c r="H19" s="133"/>
      <c r="I19" s="133"/>
      <c r="J19" s="133"/>
      <c r="K19" s="133"/>
      <c r="L19" s="133"/>
      <c r="M19" s="134"/>
      <c r="P19" s="13"/>
      <c r="Q19" s="13"/>
      <c r="R19" s="13"/>
      <c r="S19" s="13"/>
      <c r="T19" s="13"/>
    </row>
    <row r="20" spans="1:20" ht="15" customHeight="1" x14ac:dyDescent="0.3">
      <c r="A20" s="45">
        <v>11</v>
      </c>
      <c r="B20" s="19" t="s">
        <v>186</v>
      </c>
      <c r="C20" s="63" t="s">
        <v>92</v>
      </c>
      <c r="D20" s="136" t="s">
        <v>16</v>
      </c>
      <c r="E20" s="196">
        <v>2</v>
      </c>
      <c r="F20" s="190">
        <v>1</v>
      </c>
      <c r="G20" s="131">
        <v>1</v>
      </c>
      <c r="H20" s="131"/>
      <c r="I20" s="131"/>
      <c r="J20" s="131">
        <f t="shared" si="2"/>
        <v>28</v>
      </c>
      <c r="K20" s="131">
        <f t="shared" si="3"/>
        <v>22</v>
      </c>
      <c r="L20" s="131" t="s">
        <v>24</v>
      </c>
      <c r="M20" s="132"/>
      <c r="P20" s="13"/>
      <c r="Q20" s="13"/>
      <c r="R20" s="13"/>
      <c r="S20" s="13"/>
      <c r="T20" s="13"/>
    </row>
    <row r="21" spans="1:20" ht="15" customHeight="1" thickBot="1" x14ac:dyDescent="0.35">
      <c r="A21" s="44">
        <v>12</v>
      </c>
      <c r="B21" s="17" t="s">
        <v>187</v>
      </c>
      <c r="C21" s="64" t="s">
        <v>93</v>
      </c>
      <c r="D21" s="138"/>
      <c r="E21" s="197"/>
      <c r="F21" s="191"/>
      <c r="G21" s="133"/>
      <c r="H21" s="133"/>
      <c r="I21" s="133"/>
      <c r="J21" s="133"/>
      <c r="K21" s="133"/>
      <c r="L21" s="133"/>
      <c r="M21" s="134"/>
      <c r="P21" s="13"/>
      <c r="Q21" s="13"/>
      <c r="R21" s="13"/>
      <c r="S21" s="13"/>
      <c r="T21" s="13"/>
    </row>
    <row r="22" spans="1:20" x14ac:dyDescent="0.3">
      <c r="A22" s="45">
        <v>13</v>
      </c>
      <c r="B22" s="19" t="s">
        <v>188</v>
      </c>
      <c r="C22" s="63" t="s">
        <v>193</v>
      </c>
      <c r="D22" s="205" t="s">
        <v>15</v>
      </c>
      <c r="E22" s="196">
        <v>2</v>
      </c>
      <c r="F22" s="190"/>
      <c r="G22" s="131">
        <v>2</v>
      </c>
      <c r="H22" s="131"/>
      <c r="I22" s="131"/>
      <c r="J22" s="131">
        <f t="shared" si="2"/>
        <v>28</v>
      </c>
      <c r="K22" s="131">
        <f t="shared" si="3"/>
        <v>22</v>
      </c>
      <c r="L22" s="131" t="s">
        <v>24</v>
      </c>
      <c r="M22" s="132"/>
      <c r="P22" s="13"/>
      <c r="Q22" s="13"/>
      <c r="R22" s="13"/>
      <c r="S22" s="13"/>
      <c r="T22" s="13"/>
    </row>
    <row r="23" spans="1:20" ht="15.75" customHeight="1" thickBot="1" x14ac:dyDescent="0.35">
      <c r="A23" s="44">
        <v>14</v>
      </c>
      <c r="B23" s="17" t="s">
        <v>189</v>
      </c>
      <c r="C23" s="74" t="s">
        <v>194</v>
      </c>
      <c r="D23" s="206"/>
      <c r="E23" s="197"/>
      <c r="F23" s="191"/>
      <c r="G23" s="133"/>
      <c r="H23" s="133"/>
      <c r="I23" s="133"/>
      <c r="J23" s="133"/>
      <c r="K23" s="133"/>
      <c r="L23" s="133"/>
      <c r="M23" s="134"/>
      <c r="P23" s="13"/>
      <c r="Q23" s="13"/>
      <c r="R23" s="13"/>
      <c r="S23" s="13"/>
      <c r="T23" s="13"/>
    </row>
    <row r="24" spans="1:20" x14ac:dyDescent="0.3">
      <c r="A24" s="180" t="s">
        <v>25</v>
      </c>
      <c r="B24" s="119"/>
      <c r="C24" s="119"/>
      <c r="D24" s="14" t="s">
        <v>26</v>
      </c>
      <c r="E24" s="177">
        <f>SUM(E9:E23)-E16</f>
        <v>30</v>
      </c>
      <c r="F24" s="55">
        <f t="shared" ref="F24:K24" si="4">SUM(F9:F23)</f>
        <v>11</v>
      </c>
      <c r="G24" s="53">
        <f t="shared" si="4"/>
        <v>10</v>
      </c>
      <c r="H24" s="53">
        <f t="shared" si="4"/>
        <v>1</v>
      </c>
      <c r="I24" s="53">
        <f t="shared" si="4"/>
        <v>4</v>
      </c>
      <c r="J24" s="179">
        <f t="shared" si="4"/>
        <v>364</v>
      </c>
      <c r="K24" s="179">
        <f t="shared" si="4"/>
        <v>411</v>
      </c>
      <c r="L24" s="53" t="s">
        <v>27</v>
      </c>
      <c r="M24" s="54" t="s">
        <v>133</v>
      </c>
      <c r="P24" s="13"/>
      <c r="Q24" s="13"/>
      <c r="R24" s="13"/>
      <c r="S24" s="13"/>
      <c r="T24" s="13"/>
    </row>
    <row r="25" spans="1:20" ht="15" thickBot="1" x14ac:dyDescent="0.35">
      <c r="A25" s="181"/>
      <c r="B25" s="182"/>
      <c r="C25" s="182"/>
      <c r="D25" s="15" t="s">
        <v>28</v>
      </c>
      <c r="E25" s="178"/>
      <c r="F25" s="96">
        <f>COUNT(F9:F23)</f>
        <v>7</v>
      </c>
      <c r="G25" s="16">
        <f>COUNT(G9:G23)</f>
        <v>8</v>
      </c>
      <c r="H25" s="16">
        <f>COUNT(H9:H23)</f>
        <v>1</v>
      </c>
      <c r="I25" s="16">
        <f>COUNT(I9:I23)</f>
        <v>2</v>
      </c>
      <c r="J25" s="170"/>
      <c r="K25" s="170"/>
      <c r="L25" s="17">
        <f>COUNTIF(L1:L24,"=E")</f>
        <v>6</v>
      </c>
      <c r="M25" s="18">
        <f>COUNTIF(L1:L24,"=V")+COUNTIF(L1:L24,"=C")</f>
        <v>5</v>
      </c>
      <c r="P25" s="13"/>
      <c r="Q25" s="13"/>
      <c r="R25" s="13"/>
      <c r="S25" s="13"/>
      <c r="T25" s="13"/>
    </row>
    <row r="26" spans="1:20" ht="15" customHeight="1" thickBot="1" x14ac:dyDescent="0.35">
      <c r="A26" s="172" t="s">
        <v>52</v>
      </c>
      <c r="B26" s="173"/>
      <c r="C26" s="173"/>
      <c r="D26" s="173"/>
      <c r="E26" s="184"/>
      <c r="F26" s="184"/>
      <c r="G26" s="184"/>
      <c r="H26" s="184"/>
      <c r="I26" s="184"/>
      <c r="J26" s="184"/>
      <c r="K26" s="184"/>
      <c r="L26" s="184"/>
      <c r="M26" s="185"/>
      <c r="P26" s="13"/>
      <c r="Q26" s="12"/>
      <c r="R26" s="13"/>
      <c r="S26" s="13"/>
      <c r="T26" s="13"/>
    </row>
    <row r="27" spans="1:20" ht="15" customHeight="1" x14ac:dyDescent="0.3">
      <c r="A27" s="45">
        <v>17</v>
      </c>
      <c r="B27" s="19" t="s">
        <v>190</v>
      </c>
      <c r="C27" s="57" t="s">
        <v>94</v>
      </c>
      <c r="D27" s="73" t="s">
        <v>16</v>
      </c>
      <c r="E27" s="25">
        <v>2</v>
      </c>
      <c r="F27" s="26">
        <v>1</v>
      </c>
      <c r="G27" s="19">
        <v>1</v>
      </c>
      <c r="H27" s="19"/>
      <c r="I27" s="19"/>
      <c r="J27" s="19">
        <f t="shared" ref="J27:J29" si="5">SUM(F27:I27)*14</f>
        <v>28</v>
      </c>
      <c r="K27" s="19">
        <f t="shared" ref="K27:K29" si="6">E27*25-J27</f>
        <v>22</v>
      </c>
      <c r="L27" s="131" t="s">
        <v>24</v>
      </c>
      <c r="M27" s="132"/>
      <c r="P27" s="13"/>
      <c r="Q27" s="12"/>
      <c r="R27" s="13"/>
      <c r="S27" s="13"/>
      <c r="T27" s="13"/>
    </row>
    <row r="28" spans="1:20" ht="15" customHeight="1" x14ac:dyDescent="0.3">
      <c r="A28" s="61">
        <v>18</v>
      </c>
      <c r="B28" s="109" t="s">
        <v>191</v>
      </c>
      <c r="C28" s="62" t="s">
        <v>95</v>
      </c>
      <c r="D28" s="79" t="s">
        <v>16</v>
      </c>
      <c r="E28" s="77">
        <v>2</v>
      </c>
      <c r="F28" s="78">
        <v>1</v>
      </c>
      <c r="G28" s="52">
        <v>1</v>
      </c>
      <c r="H28" s="52"/>
      <c r="I28" s="52"/>
      <c r="J28" s="20">
        <f t="shared" si="5"/>
        <v>28</v>
      </c>
      <c r="K28" s="20">
        <f t="shared" si="6"/>
        <v>22</v>
      </c>
      <c r="L28" s="153" t="s">
        <v>24</v>
      </c>
      <c r="M28" s="154"/>
      <c r="P28" s="13"/>
      <c r="Q28" s="12"/>
      <c r="R28" s="28"/>
      <c r="S28" s="28"/>
      <c r="T28" s="28"/>
    </row>
    <row r="29" spans="1:20" ht="15.75" customHeight="1" thickBot="1" x14ac:dyDescent="0.35">
      <c r="A29" s="44">
        <v>20</v>
      </c>
      <c r="B29" s="17" t="s">
        <v>192</v>
      </c>
      <c r="C29" s="59" t="s">
        <v>42</v>
      </c>
      <c r="D29" s="66" t="s">
        <v>15</v>
      </c>
      <c r="E29" s="22">
        <v>3</v>
      </c>
      <c r="F29" s="24"/>
      <c r="G29" s="17"/>
      <c r="H29" s="17"/>
      <c r="I29" s="17">
        <v>4</v>
      </c>
      <c r="J29" s="17">
        <f t="shared" si="5"/>
        <v>56</v>
      </c>
      <c r="K29" s="17">
        <f t="shared" si="6"/>
        <v>19</v>
      </c>
      <c r="L29" s="133" t="s">
        <v>24</v>
      </c>
      <c r="M29" s="134"/>
      <c r="P29" s="13"/>
      <c r="Q29" s="12"/>
      <c r="R29" s="13"/>
      <c r="S29" s="13"/>
      <c r="T29" s="13"/>
    </row>
    <row r="30" spans="1:20" ht="15.75" customHeight="1" thickBot="1" x14ac:dyDescent="0.35">
      <c r="B30" s="232" t="s">
        <v>253</v>
      </c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P30" s="29"/>
      <c r="Q30" s="12"/>
      <c r="R30" s="28"/>
      <c r="S30" s="28"/>
      <c r="T30" s="28"/>
    </row>
    <row r="31" spans="1:20" ht="15.75" customHeight="1" x14ac:dyDescent="0.3">
      <c r="B31" s="160" t="s">
        <v>30</v>
      </c>
      <c r="C31" s="40" t="str">
        <f>Sem_I!C32</f>
        <v>Discipline Obligatorii:</v>
      </c>
      <c r="D31" s="163">
        <f>SUM(F9:I16)</f>
        <v>20</v>
      </c>
      <c r="E31" s="164"/>
      <c r="F31" s="164"/>
      <c r="G31" s="164"/>
      <c r="H31" s="164"/>
      <c r="I31" s="164"/>
      <c r="J31" s="164"/>
      <c r="K31" s="164"/>
      <c r="L31" s="164"/>
      <c r="M31" s="165"/>
      <c r="P31" s="29"/>
      <c r="Q31" s="12"/>
      <c r="R31" s="28"/>
      <c r="S31" s="28"/>
      <c r="T31" s="28"/>
    </row>
    <row r="32" spans="1:20" ht="15.75" customHeight="1" x14ac:dyDescent="0.3">
      <c r="B32" s="161"/>
      <c r="C32" s="41" t="str">
        <f>Sem_I!C33</f>
        <v>Discipline Opționale:</v>
      </c>
      <c r="D32" s="166">
        <f>SUM(F18:I23)</f>
        <v>6</v>
      </c>
      <c r="E32" s="167"/>
      <c r="F32" s="167"/>
      <c r="G32" s="167"/>
      <c r="H32" s="167"/>
      <c r="I32" s="167"/>
      <c r="J32" s="167"/>
      <c r="K32" s="167"/>
      <c r="L32" s="167"/>
      <c r="M32" s="168"/>
      <c r="P32" s="29"/>
      <c r="Q32" s="12"/>
      <c r="R32" s="28"/>
      <c r="S32" s="28"/>
      <c r="T32" s="28"/>
    </row>
    <row r="33" spans="1:20" ht="15.75" customHeight="1" thickBot="1" x14ac:dyDescent="0.35">
      <c r="B33" s="162"/>
      <c r="C33" s="42" t="str">
        <f>Sem_I!C34</f>
        <v>Discipline Facultative:</v>
      </c>
      <c r="D33" s="169">
        <f>SUM(F27:I29)</f>
        <v>8</v>
      </c>
      <c r="E33" s="170"/>
      <c r="F33" s="170"/>
      <c r="G33" s="170"/>
      <c r="H33" s="170"/>
      <c r="I33" s="170"/>
      <c r="J33" s="170"/>
      <c r="K33" s="170"/>
      <c r="L33" s="170"/>
      <c r="M33" s="171"/>
      <c r="P33" s="29"/>
      <c r="Q33" s="12"/>
      <c r="R33" s="28"/>
      <c r="S33" s="28"/>
      <c r="T33" s="28"/>
    </row>
    <row r="34" spans="1:20" s="33" customFormat="1" ht="15.75" customHeight="1" x14ac:dyDescent="0.2">
      <c r="A34" s="30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P34" s="37"/>
      <c r="Q34" s="38"/>
      <c r="R34" s="39"/>
      <c r="S34" s="39"/>
      <c r="T34" s="39"/>
    </row>
    <row r="35" spans="1:20" ht="18" customHeight="1" x14ac:dyDescent="0.3">
      <c r="B35" s="4" t="s">
        <v>34</v>
      </c>
      <c r="C35" s="9"/>
      <c r="D35" s="1"/>
      <c r="E35" s="119" t="s">
        <v>35</v>
      </c>
      <c r="F35" s="119"/>
      <c r="G35" s="4"/>
      <c r="H35" s="1"/>
      <c r="I35" s="1"/>
      <c r="J35" s="155" t="s">
        <v>36</v>
      </c>
      <c r="K35" s="155"/>
      <c r="L35" s="155"/>
      <c r="M35" s="155"/>
      <c r="P35" s="13"/>
      <c r="Q35" s="12"/>
      <c r="R35" s="145"/>
      <c r="S35" s="145"/>
      <c r="T35" s="145"/>
    </row>
    <row r="36" spans="1:20" ht="15" customHeight="1" x14ac:dyDescent="0.3">
      <c r="B36" s="117" t="str">
        <f>Sem_I!B37</f>
        <v>Mihnea-Cosmin COSTOIU</v>
      </c>
      <c r="C36" s="117"/>
      <c r="D36" s="156" t="str">
        <f>Sem_I!D37</f>
        <v>Marius Claudiu LANGA</v>
      </c>
      <c r="E36" s="156"/>
      <c r="F36" s="156"/>
      <c r="G36" s="156"/>
      <c r="H36" s="156"/>
      <c r="I36" s="156"/>
      <c r="J36" s="157" t="str">
        <f>Sem_I!J37</f>
        <v>Maria Magdalena STAN</v>
      </c>
      <c r="K36" s="157"/>
      <c r="L36" s="157"/>
      <c r="M36" s="157"/>
      <c r="P36" s="13"/>
      <c r="Q36" s="12"/>
      <c r="R36" s="13"/>
      <c r="S36" s="13"/>
      <c r="T36" s="13"/>
    </row>
    <row r="37" spans="1:20" ht="15" customHeight="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P37" s="11"/>
      <c r="Q37" s="12"/>
      <c r="R37" s="13"/>
      <c r="S37" s="13"/>
      <c r="T37" s="13"/>
    </row>
    <row r="38" spans="1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P38" s="11"/>
      <c r="Q38" s="12"/>
      <c r="R38" s="13"/>
      <c r="S38" s="13"/>
      <c r="T38" s="13"/>
    </row>
    <row r="39" spans="1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ht="15" customHeight="1" x14ac:dyDescent="0.3">
      <c r="B44" s="1"/>
      <c r="C44" s="1"/>
      <c r="H44" s="4"/>
      <c r="I44" s="4"/>
      <c r="J44" s="1"/>
      <c r="K44" s="1"/>
      <c r="L44" s="1"/>
    </row>
    <row r="45" spans="1:20" ht="15" customHeight="1" x14ac:dyDescent="0.3">
      <c r="B45" s="1"/>
      <c r="C45" s="1"/>
      <c r="H45" s="4"/>
      <c r="I45" s="4"/>
      <c r="J45" s="1"/>
      <c r="K45" s="1"/>
      <c r="L45" s="1"/>
    </row>
    <row r="46" spans="1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A53" s="158" t="s">
        <v>55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</row>
    <row r="54" spans="1:13" x14ac:dyDescent="0.3">
      <c r="A54" s="159" t="s">
        <v>38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4"/>
      <c r="E59" s="4"/>
      <c r="F59" s="4"/>
      <c r="G59" s="4"/>
      <c r="H59" s="1"/>
      <c r="I59" s="1"/>
      <c r="J59" s="1"/>
      <c r="K59" s="1"/>
      <c r="L59" s="1"/>
    </row>
    <row r="60" spans="1:13" x14ac:dyDescent="0.3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19"/>
      <c r="F62" s="119"/>
      <c r="G62" s="119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19"/>
      <c r="F63" s="119"/>
      <c r="G63" s="119"/>
      <c r="H63" s="1"/>
      <c r="I63" s="1"/>
      <c r="J63" s="1"/>
      <c r="K63" s="1"/>
      <c r="L63" s="1"/>
    </row>
    <row r="64" spans="1:13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</sheetData>
  <sheetProtection formatCells="0" formatRows="0" insertRows="0" insertHyperlinks="0" deleteRows="0" sort="0" autoFilter="0" pivotTables="0"/>
  <protectedRanges>
    <protectedRange sqref="K1:L2 A27:XFD27 C28:XFD28 A9:XFD16 A28:B29 A18:XFD23" name="Editabil"/>
  </protectedRanges>
  <mergeCells count="77">
    <mergeCell ref="A8:M8"/>
    <mergeCell ref="A6:A7"/>
    <mergeCell ref="B6:B7"/>
    <mergeCell ref="C6:C7"/>
    <mergeCell ref="D18:D19"/>
    <mergeCell ref="E18:E19"/>
    <mergeCell ref="F18:F19"/>
    <mergeCell ref="G18:G19"/>
    <mergeCell ref="H18:H19"/>
    <mergeCell ref="I18:I19"/>
    <mergeCell ref="L15:M15"/>
    <mergeCell ref="L16:M16"/>
    <mergeCell ref="L9:M9"/>
    <mergeCell ref="L10:M10"/>
    <mergeCell ref="L11:M11"/>
    <mergeCell ref="L12:M12"/>
    <mergeCell ref="B2:C2"/>
    <mergeCell ref="K2:L2"/>
    <mergeCell ref="C3:G3"/>
    <mergeCell ref="K3:L3"/>
    <mergeCell ref="C4:G4"/>
    <mergeCell ref="K4:L4"/>
    <mergeCell ref="K1:L1"/>
    <mergeCell ref="D6:D7"/>
    <mergeCell ref="E6:E7"/>
    <mergeCell ref="D1:H1"/>
    <mergeCell ref="D2:H2"/>
    <mergeCell ref="F6:I6"/>
    <mergeCell ref="J6:K6"/>
    <mergeCell ref="L6:M7"/>
    <mergeCell ref="L13:M13"/>
    <mergeCell ref="L14:M14"/>
    <mergeCell ref="H20:H21"/>
    <mergeCell ref="I20:I21"/>
    <mergeCell ref="G20:G21"/>
    <mergeCell ref="A17:M17"/>
    <mergeCell ref="J18:J19"/>
    <mergeCell ref="J20:J21"/>
    <mergeCell ref="K18:K19"/>
    <mergeCell ref="K20:K21"/>
    <mergeCell ref="L18:M19"/>
    <mergeCell ref="L20:M21"/>
    <mergeCell ref="D20:D21"/>
    <mergeCell ref="E20:E21"/>
    <mergeCell ref="F20:F21"/>
    <mergeCell ref="R35:T35"/>
    <mergeCell ref="B36:C36"/>
    <mergeCell ref="D36:I36"/>
    <mergeCell ref="J36:M36"/>
    <mergeCell ref="E35:F35"/>
    <mergeCell ref="J35:M35"/>
    <mergeCell ref="J22:J23"/>
    <mergeCell ref="K22:K23"/>
    <mergeCell ref="L22:M23"/>
    <mergeCell ref="A24:C25"/>
    <mergeCell ref="E24:E25"/>
    <mergeCell ref="J24:J25"/>
    <mergeCell ref="K24:K25"/>
    <mergeCell ref="D22:D23"/>
    <mergeCell ref="E22:E23"/>
    <mergeCell ref="F22:F23"/>
    <mergeCell ref="G22:G23"/>
    <mergeCell ref="I22:I23"/>
    <mergeCell ref="H22:H23"/>
    <mergeCell ref="A53:M53"/>
    <mergeCell ref="A54:M54"/>
    <mergeCell ref="E62:G62"/>
    <mergeCell ref="E63:G63"/>
    <mergeCell ref="A26:M26"/>
    <mergeCell ref="B31:B33"/>
    <mergeCell ref="D31:M31"/>
    <mergeCell ref="D32:M32"/>
    <mergeCell ref="D33:M33"/>
    <mergeCell ref="L27:M27"/>
    <mergeCell ref="L29:M29"/>
    <mergeCell ref="L28:M28"/>
    <mergeCell ref="B30:M30"/>
  </mergeCells>
  <phoneticPr fontId="14" type="noConversion"/>
  <conditionalFormatting sqref="D1:D18 D20 D22:D29 D31:D52">
    <cfRule type="cellIs" dxfId="40" priority="1" operator="equal">
      <formula>"DI"</formula>
    </cfRule>
    <cfRule type="cellIs" dxfId="39" priority="2" operator="equal">
      <formula>"DM"</formula>
    </cfRule>
    <cfRule type="cellIs" dxfId="38" priority="3" operator="equal">
      <formula>"DJ"</formula>
    </cfRule>
    <cfRule type="cellIs" dxfId="37" priority="4" operator="equal">
      <formula>"D"</formula>
    </cfRule>
    <cfRule type="cellIs" dxfId="36" priority="5" operator="equal">
      <formula>"SI"</formula>
    </cfRule>
    <cfRule type="cellIs" dxfId="35" priority="6" operator="equal">
      <formula>"SM"</formula>
    </cfRule>
    <cfRule type="cellIs" dxfId="34" priority="7" operator="equal">
      <formula>"SJ"</formula>
    </cfRule>
    <cfRule type="cellIs" dxfId="33" priority="8" operator="equal">
      <formula>"S"</formula>
    </cfRule>
    <cfRule type="cellIs" dxfId="32" priority="10" operator="equal">
      <formula>"C"</formula>
    </cfRule>
    <cfRule type="cellIs" dxfId="31" priority="11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7" max="12" man="1"/>
  </rowBreaks>
  <ignoredErrors>
    <ignoredError sqref="J11:J13 J15 J18 J2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5"/>
  <sheetViews>
    <sheetView tabSelected="1" topLeftCell="A6" zoomScale="90" zoomScaleNormal="90" zoomScaleSheetLayoutView="70" workbookViewId="0">
      <selection activeCell="C16" sqref="C16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118" t="s">
        <v>0</v>
      </c>
      <c r="E1" s="118"/>
      <c r="F1" s="118"/>
      <c r="G1" s="118"/>
      <c r="H1" s="118"/>
      <c r="I1" s="2"/>
      <c r="J1" s="5"/>
      <c r="K1" s="116"/>
      <c r="L1" s="116"/>
      <c r="P1" s="87"/>
      <c r="Q1" s="87"/>
      <c r="R1" s="87"/>
      <c r="S1" s="87"/>
      <c r="T1" s="87"/>
    </row>
    <row r="2" spans="1:20" ht="15" customHeight="1" x14ac:dyDescent="0.3">
      <c r="B2" s="117"/>
      <c r="C2" s="117"/>
      <c r="D2" s="119" t="str">
        <f>Sem_I!D2</f>
        <v>2024 - 2028</v>
      </c>
      <c r="E2" s="119"/>
      <c r="F2" s="119"/>
      <c r="G2" s="119"/>
      <c r="H2" s="119"/>
      <c r="J2" s="8" t="str">
        <f>Sem_I!J2</f>
        <v>Anul universitar:</v>
      </c>
      <c r="K2" s="209" t="str">
        <f>Sem_III!K2</f>
        <v>2025 - 2026</v>
      </c>
      <c r="L2" s="209"/>
      <c r="P2" s="88"/>
      <c r="Q2" s="88"/>
      <c r="R2" s="88"/>
      <c r="S2" s="88"/>
      <c r="T2" s="88"/>
    </row>
    <row r="3" spans="1:20" x14ac:dyDescent="0.3">
      <c r="B3" s="7" t="s">
        <v>2</v>
      </c>
      <c r="C3" s="117" t="str">
        <f>Sem_I!C3</f>
        <v>Științe ale educației</v>
      </c>
      <c r="D3" s="117"/>
      <c r="E3" s="117"/>
      <c r="F3" s="117"/>
      <c r="G3" s="117"/>
      <c r="J3" s="8" t="str">
        <f>Sem_I!J3</f>
        <v>Anul de studii:</v>
      </c>
      <c r="K3" s="117" t="str">
        <f>Sem_III!K3</f>
        <v>II</v>
      </c>
      <c r="L3" s="117"/>
      <c r="P3" s="88"/>
      <c r="Q3" s="88"/>
      <c r="R3" s="88"/>
      <c r="S3" s="88"/>
      <c r="T3" s="88"/>
    </row>
    <row r="4" spans="1:20" x14ac:dyDescent="0.3">
      <c r="B4" s="7" t="s">
        <v>5</v>
      </c>
      <c r="C4" s="117" t="str">
        <f>Sem_I!C4</f>
        <v>Pedagogia învăţământului primar şi preşcolar</v>
      </c>
      <c r="D4" s="117"/>
      <c r="E4" s="117"/>
      <c r="F4" s="117"/>
      <c r="G4" s="117"/>
      <c r="J4" s="8" t="str">
        <f>Sem_I!J4</f>
        <v>Semestrul:</v>
      </c>
      <c r="K4" s="117" t="s">
        <v>39</v>
      </c>
      <c r="L4" s="117"/>
      <c r="P4" s="88"/>
      <c r="Q4" s="88"/>
      <c r="R4" s="88"/>
      <c r="S4" s="88"/>
      <c r="T4" s="88"/>
    </row>
    <row r="5" spans="1:20" s="33" customFormat="1" ht="12" customHeight="1" thickBot="1" x14ac:dyDescent="0.25">
      <c r="A5" s="30"/>
      <c r="B5" s="31"/>
      <c r="C5" s="32"/>
      <c r="D5" s="32"/>
      <c r="E5" s="32"/>
      <c r="F5" s="32"/>
      <c r="G5" s="32"/>
      <c r="J5" s="34"/>
      <c r="K5" s="35"/>
      <c r="L5" s="32"/>
      <c r="M5" s="30"/>
      <c r="P5" s="88"/>
      <c r="Q5" s="88"/>
      <c r="R5" s="88"/>
      <c r="S5" s="88"/>
      <c r="T5" s="88"/>
    </row>
    <row r="6" spans="1:20" s="1" customFormat="1" ht="20.100000000000001" customHeight="1" x14ac:dyDescent="0.3">
      <c r="A6" s="127" t="s">
        <v>7</v>
      </c>
      <c r="B6" s="123" t="s">
        <v>8</v>
      </c>
      <c r="C6" s="123" t="s">
        <v>9</v>
      </c>
      <c r="D6" s="123" t="s">
        <v>10</v>
      </c>
      <c r="E6" s="125" t="s">
        <v>11</v>
      </c>
      <c r="F6" s="123" t="s">
        <v>12</v>
      </c>
      <c r="G6" s="123"/>
      <c r="H6" s="123"/>
      <c r="I6" s="123"/>
      <c r="J6" s="123" t="s">
        <v>13</v>
      </c>
      <c r="K6" s="123"/>
      <c r="L6" s="123" t="s">
        <v>14</v>
      </c>
      <c r="M6" s="129"/>
      <c r="P6" s="88"/>
      <c r="Q6" s="88"/>
      <c r="R6" s="88"/>
      <c r="S6" s="88"/>
      <c r="T6" s="88"/>
    </row>
    <row r="7" spans="1:20" ht="21.6" customHeight="1" thickBot="1" x14ac:dyDescent="0.35">
      <c r="A7" s="204"/>
      <c r="B7" s="198"/>
      <c r="C7" s="198"/>
      <c r="D7" s="198"/>
      <c r="E7" s="199"/>
      <c r="F7" s="98" t="s">
        <v>15</v>
      </c>
      <c r="G7" s="98" t="s">
        <v>16</v>
      </c>
      <c r="H7" s="98" t="s">
        <v>17</v>
      </c>
      <c r="I7" s="98" t="s">
        <v>18</v>
      </c>
      <c r="J7" s="98" t="s">
        <v>19</v>
      </c>
      <c r="K7" s="98" t="s">
        <v>20</v>
      </c>
      <c r="L7" s="198"/>
      <c r="M7" s="200"/>
      <c r="P7" s="88"/>
      <c r="Q7" s="88"/>
      <c r="R7" s="88"/>
      <c r="S7" s="88"/>
      <c r="T7" s="88"/>
    </row>
    <row r="8" spans="1:20" ht="15" thickBot="1" x14ac:dyDescent="0.35">
      <c r="A8" s="201" t="s">
        <v>21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3"/>
      <c r="P8" s="88"/>
      <c r="Q8" s="88"/>
      <c r="R8" s="88"/>
      <c r="S8" s="88"/>
      <c r="T8" s="88"/>
    </row>
    <row r="9" spans="1:20" ht="15" customHeight="1" x14ac:dyDescent="0.3">
      <c r="A9" s="45">
        <v>1</v>
      </c>
      <c r="B9" s="19" t="s">
        <v>198</v>
      </c>
      <c r="C9" s="57" t="s">
        <v>96</v>
      </c>
      <c r="D9" s="25" t="s">
        <v>22</v>
      </c>
      <c r="E9" s="25">
        <v>4</v>
      </c>
      <c r="F9" s="26">
        <v>2</v>
      </c>
      <c r="G9" s="19">
        <v>2</v>
      </c>
      <c r="H9" s="19"/>
      <c r="I9" s="19"/>
      <c r="J9" s="19">
        <f>SUM(F9:I9)*14</f>
        <v>56</v>
      </c>
      <c r="K9" s="19">
        <f>E9*25-J9</f>
        <v>44</v>
      </c>
      <c r="L9" s="131" t="s">
        <v>23</v>
      </c>
      <c r="M9" s="132"/>
      <c r="P9" s="88"/>
      <c r="Q9" s="88"/>
      <c r="R9" s="88"/>
      <c r="S9" s="88"/>
      <c r="T9" s="88"/>
    </row>
    <row r="10" spans="1:20" ht="15" customHeight="1" x14ac:dyDescent="0.3">
      <c r="A10" s="43">
        <v>2</v>
      </c>
      <c r="B10" s="20" t="s">
        <v>199</v>
      </c>
      <c r="C10" s="58" t="s">
        <v>97</v>
      </c>
      <c r="D10" s="21" t="s">
        <v>16</v>
      </c>
      <c r="E10" s="21">
        <v>3</v>
      </c>
      <c r="F10" s="23">
        <v>1</v>
      </c>
      <c r="G10" s="20">
        <v>1</v>
      </c>
      <c r="H10" s="20"/>
      <c r="I10" s="20"/>
      <c r="J10" s="20">
        <f>SUM(F10:I10)*14</f>
        <v>28</v>
      </c>
      <c r="K10" s="20">
        <f>E10*25-J10</f>
        <v>47</v>
      </c>
      <c r="L10" s="146" t="s">
        <v>23</v>
      </c>
      <c r="M10" s="147"/>
      <c r="P10" s="88"/>
      <c r="Q10" s="88"/>
      <c r="R10" s="88"/>
      <c r="S10" s="88"/>
      <c r="T10" s="88"/>
    </row>
    <row r="11" spans="1:20" ht="15" customHeight="1" x14ac:dyDescent="0.3">
      <c r="A11" s="43">
        <v>3</v>
      </c>
      <c r="B11" s="20" t="s">
        <v>200</v>
      </c>
      <c r="C11" s="58" t="s">
        <v>98</v>
      </c>
      <c r="D11" s="21" t="s">
        <v>16</v>
      </c>
      <c r="E11" s="21">
        <v>3</v>
      </c>
      <c r="F11" s="23">
        <v>2</v>
      </c>
      <c r="G11" s="20">
        <v>1</v>
      </c>
      <c r="H11" s="20"/>
      <c r="I11" s="20"/>
      <c r="J11" s="20">
        <f>SUM(F11:I11)*14</f>
        <v>42</v>
      </c>
      <c r="K11" s="20">
        <f>E11*25-J11</f>
        <v>33</v>
      </c>
      <c r="L11" s="146" t="s">
        <v>23</v>
      </c>
      <c r="M11" s="147"/>
      <c r="P11" s="88"/>
      <c r="Q11" s="88"/>
      <c r="R11" s="88"/>
      <c r="S11" s="88"/>
      <c r="T11" s="88"/>
    </row>
    <row r="12" spans="1:20" ht="28.8" x14ac:dyDescent="0.3">
      <c r="A12" s="43">
        <v>4</v>
      </c>
      <c r="B12" s="20" t="s">
        <v>201</v>
      </c>
      <c r="C12" s="58" t="s">
        <v>99</v>
      </c>
      <c r="D12" s="21" t="s">
        <v>16</v>
      </c>
      <c r="E12" s="21">
        <v>4</v>
      </c>
      <c r="F12" s="23">
        <v>2</v>
      </c>
      <c r="G12" s="20">
        <v>1</v>
      </c>
      <c r="H12" s="20"/>
      <c r="I12" s="20"/>
      <c r="J12" s="20">
        <f t="shared" ref="J12:J16" si="0">SUM(F12:I12)*14</f>
        <v>42</v>
      </c>
      <c r="K12" s="20">
        <f t="shared" ref="K12:K14" si="1">E12*25-J12</f>
        <v>58</v>
      </c>
      <c r="L12" s="146" t="s">
        <v>23</v>
      </c>
      <c r="M12" s="147"/>
      <c r="P12" s="88"/>
      <c r="Q12" s="88"/>
      <c r="R12" s="88"/>
      <c r="S12" s="88"/>
      <c r="T12" s="88"/>
    </row>
    <row r="13" spans="1:20" x14ac:dyDescent="0.3">
      <c r="A13" s="43">
        <v>5</v>
      </c>
      <c r="B13" s="20" t="s">
        <v>202</v>
      </c>
      <c r="C13" s="58" t="s">
        <v>100</v>
      </c>
      <c r="D13" s="21" t="s">
        <v>16</v>
      </c>
      <c r="E13" s="21">
        <v>4</v>
      </c>
      <c r="F13" s="23">
        <v>2</v>
      </c>
      <c r="G13" s="20">
        <v>1</v>
      </c>
      <c r="H13" s="20"/>
      <c r="I13" s="20"/>
      <c r="J13" s="20">
        <f t="shared" si="0"/>
        <v>42</v>
      </c>
      <c r="K13" s="20">
        <f t="shared" si="1"/>
        <v>58</v>
      </c>
      <c r="L13" s="146" t="s">
        <v>23</v>
      </c>
      <c r="M13" s="147"/>
      <c r="P13" s="88"/>
      <c r="Q13" s="88"/>
      <c r="R13" s="88"/>
      <c r="S13" s="88"/>
      <c r="T13" s="88"/>
    </row>
    <row r="14" spans="1:20" ht="15" customHeight="1" x14ac:dyDescent="0.3">
      <c r="A14" s="43">
        <v>6</v>
      </c>
      <c r="B14" s="20" t="s">
        <v>203</v>
      </c>
      <c r="C14" s="58" t="s">
        <v>197</v>
      </c>
      <c r="D14" s="21" t="s">
        <v>16</v>
      </c>
      <c r="E14" s="21">
        <v>3</v>
      </c>
      <c r="F14" s="23"/>
      <c r="G14" s="20"/>
      <c r="H14" s="20"/>
      <c r="I14" s="20">
        <v>2</v>
      </c>
      <c r="J14" s="20">
        <f t="shared" si="0"/>
        <v>28</v>
      </c>
      <c r="K14" s="20">
        <f t="shared" si="1"/>
        <v>47</v>
      </c>
      <c r="L14" s="146" t="s">
        <v>24</v>
      </c>
      <c r="M14" s="147"/>
      <c r="P14" s="88"/>
      <c r="Q14" s="88"/>
      <c r="R14" s="88"/>
      <c r="S14" s="88"/>
      <c r="T14" s="88"/>
    </row>
    <row r="15" spans="1:20" ht="15" customHeight="1" x14ac:dyDescent="0.3">
      <c r="A15" s="43">
        <v>7</v>
      </c>
      <c r="B15" s="20" t="s">
        <v>204</v>
      </c>
      <c r="C15" s="58" t="s">
        <v>176</v>
      </c>
      <c r="D15" s="21" t="s">
        <v>16</v>
      </c>
      <c r="E15" s="21">
        <v>3</v>
      </c>
      <c r="F15" s="23"/>
      <c r="G15" s="20"/>
      <c r="H15" s="20"/>
      <c r="I15" s="20">
        <v>2</v>
      </c>
      <c r="J15" s="20">
        <f t="shared" si="0"/>
        <v>28</v>
      </c>
      <c r="K15" s="20">
        <f>E15*25-J15</f>
        <v>47</v>
      </c>
      <c r="L15" s="146" t="s">
        <v>24</v>
      </c>
      <c r="M15" s="147"/>
      <c r="P15" s="88"/>
      <c r="Q15" s="88"/>
      <c r="R15" s="88"/>
      <c r="S15" s="88"/>
      <c r="T15" s="88"/>
    </row>
    <row r="16" spans="1:20" ht="15" thickBot="1" x14ac:dyDescent="0.35">
      <c r="A16" s="44">
        <v>8</v>
      </c>
      <c r="B16" s="17" t="s">
        <v>205</v>
      </c>
      <c r="C16" s="59" t="s">
        <v>254</v>
      </c>
      <c r="D16" s="22" t="s">
        <v>15</v>
      </c>
      <c r="E16" s="22">
        <v>1</v>
      </c>
      <c r="F16" s="24"/>
      <c r="G16" s="17"/>
      <c r="H16" s="17">
        <v>1</v>
      </c>
      <c r="I16" s="17"/>
      <c r="J16" s="17">
        <f t="shared" si="0"/>
        <v>14</v>
      </c>
      <c r="K16" s="17">
        <f>E16*25-J16</f>
        <v>11</v>
      </c>
      <c r="L16" s="133" t="s">
        <v>24</v>
      </c>
      <c r="M16" s="134"/>
      <c r="P16" s="88"/>
      <c r="Q16" s="88"/>
      <c r="R16" s="88"/>
      <c r="S16" s="88"/>
      <c r="T16" s="88"/>
    </row>
    <row r="17" spans="1:20" ht="14.4" customHeight="1" thickBot="1" x14ac:dyDescent="0.35">
      <c r="A17" s="192" t="s">
        <v>51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5"/>
      <c r="P17" s="88"/>
      <c r="Q17" s="88"/>
      <c r="R17" s="88"/>
      <c r="S17" s="88"/>
      <c r="T17" s="88"/>
    </row>
    <row r="18" spans="1:20" ht="15" customHeight="1" x14ac:dyDescent="0.3">
      <c r="A18" s="45">
        <v>9</v>
      </c>
      <c r="B18" s="19" t="s">
        <v>206</v>
      </c>
      <c r="C18" s="63" t="s">
        <v>101</v>
      </c>
      <c r="D18" s="148" t="s">
        <v>16</v>
      </c>
      <c r="E18" s="215">
        <v>2</v>
      </c>
      <c r="F18" s="190">
        <v>1</v>
      </c>
      <c r="G18" s="131">
        <v>1</v>
      </c>
      <c r="H18" s="131"/>
      <c r="I18" s="131"/>
      <c r="J18" s="131">
        <f t="shared" ref="J18:J22" si="2">SUM(F18:I18)*14</f>
        <v>28</v>
      </c>
      <c r="K18" s="131">
        <f t="shared" ref="K18:K22" si="3">E18*25-J18</f>
        <v>22</v>
      </c>
      <c r="L18" s="131" t="s">
        <v>24</v>
      </c>
      <c r="M18" s="132"/>
      <c r="P18" s="88"/>
      <c r="Q18" s="88"/>
      <c r="R18" s="88"/>
      <c r="S18" s="88"/>
      <c r="T18" s="88"/>
    </row>
    <row r="19" spans="1:20" ht="30" customHeight="1" thickBot="1" x14ac:dyDescent="0.35">
      <c r="A19" s="44">
        <v>10</v>
      </c>
      <c r="B19" s="17" t="s">
        <v>207</v>
      </c>
      <c r="C19" s="64" t="s">
        <v>102</v>
      </c>
      <c r="D19" s="149"/>
      <c r="E19" s="216"/>
      <c r="F19" s="191"/>
      <c r="G19" s="133"/>
      <c r="H19" s="133"/>
      <c r="I19" s="133"/>
      <c r="J19" s="133"/>
      <c r="K19" s="133"/>
      <c r="L19" s="133"/>
      <c r="M19" s="134"/>
      <c r="P19" s="88"/>
      <c r="Q19" s="88"/>
      <c r="R19" s="88"/>
      <c r="S19" s="88"/>
      <c r="T19" s="88"/>
    </row>
    <row r="20" spans="1:20" x14ac:dyDescent="0.3">
      <c r="A20" s="45">
        <v>11</v>
      </c>
      <c r="B20" s="19" t="s">
        <v>208</v>
      </c>
      <c r="C20" s="63" t="s">
        <v>103</v>
      </c>
      <c r="D20" s="148" t="s">
        <v>16</v>
      </c>
      <c r="E20" s="215">
        <v>2</v>
      </c>
      <c r="F20" s="190">
        <v>1</v>
      </c>
      <c r="G20" s="131">
        <v>1</v>
      </c>
      <c r="H20" s="131"/>
      <c r="I20" s="131"/>
      <c r="J20" s="131">
        <f t="shared" si="2"/>
        <v>28</v>
      </c>
      <c r="K20" s="131">
        <f t="shared" si="3"/>
        <v>22</v>
      </c>
      <c r="L20" s="131" t="s">
        <v>24</v>
      </c>
      <c r="M20" s="132"/>
      <c r="P20" s="88"/>
      <c r="Q20" s="88"/>
      <c r="R20" s="88"/>
      <c r="S20" s="88"/>
      <c r="T20" s="88"/>
    </row>
    <row r="21" spans="1:20" ht="15" thickBot="1" x14ac:dyDescent="0.35">
      <c r="A21" s="44">
        <v>12</v>
      </c>
      <c r="B21" s="17" t="s">
        <v>209</v>
      </c>
      <c r="C21" s="64" t="s">
        <v>104</v>
      </c>
      <c r="D21" s="149"/>
      <c r="E21" s="216"/>
      <c r="F21" s="191"/>
      <c r="G21" s="133"/>
      <c r="H21" s="133"/>
      <c r="I21" s="133"/>
      <c r="J21" s="133"/>
      <c r="K21" s="133"/>
      <c r="L21" s="133"/>
      <c r="M21" s="134"/>
      <c r="P21" s="88"/>
      <c r="Q21" s="88"/>
      <c r="R21" s="88"/>
      <c r="S21" s="88"/>
      <c r="T21" s="88"/>
    </row>
    <row r="22" spans="1:20" ht="15" thickBot="1" x14ac:dyDescent="0.35">
      <c r="A22" s="61">
        <v>13</v>
      </c>
      <c r="B22" s="52" t="s">
        <v>215</v>
      </c>
      <c r="C22" s="101" t="s">
        <v>210</v>
      </c>
      <c r="D22" s="217" t="s">
        <v>15</v>
      </c>
      <c r="E22" s="217">
        <v>2</v>
      </c>
      <c r="F22" s="212"/>
      <c r="G22" s="175">
        <v>2</v>
      </c>
      <c r="H22" s="175"/>
      <c r="I22" s="175"/>
      <c r="J22" s="175">
        <f t="shared" si="2"/>
        <v>28</v>
      </c>
      <c r="K22" s="175">
        <f t="shared" si="3"/>
        <v>22</v>
      </c>
      <c r="L22" s="175" t="s">
        <v>24</v>
      </c>
      <c r="M22" s="176"/>
      <c r="P22" s="88"/>
      <c r="Q22" s="88"/>
      <c r="R22" s="88"/>
      <c r="S22" s="88"/>
      <c r="T22" s="88"/>
    </row>
    <row r="23" spans="1:20" ht="15.75" customHeight="1" thickBot="1" x14ac:dyDescent="0.35">
      <c r="A23" s="61">
        <v>14</v>
      </c>
      <c r="B23" s="17" t="s">
        <v>216</v>
      </c>
      <c r="C23" s="59" t="s">
        <v>211</v>
      </c>
      <c r="D23" s="216"/>
      <c r="E23" s="216"/>
      <c r="F23" s="191"/>
      <c r="G23" s="133"/>
      <c r="H23" s="133"/>
      <c r="I23" s="133"/>
      <c r="J23" s="133"/>
      <c r="K23" s="133"/>
      <c r="L23" s="133"/>
      <c r="M23" s="134"/>
      <c r="P23" s="102"/>
      <c r="Q23" s="88"/>
      <c r="R23" s="88"/>
      <c r="S23" s="88"/>
      <c r="T23" s="88"/>
    </row>
    <row r="24" spans="1:20" x14ac:dyDescent="0.3">
      <c r="A24" s="213" t="s">
        <v>25</v>
      </c>
      <c r="B24" s="214"/>
      <c r="C24" s="214"/>
      <c r="D24" s="14" t="s">
        <v>26</v>
      </c>
      <c r="E24" s="177">
        <f>SUM(E9:E23)-E16</f>
        <v>30</v>
      </c>
      <c r="F24" s="55">
        <f t="shared" ref="F24:K24" si="4">SUM(F9:F23)</f>
        <v>11</v>
      </c>
      <c r="G24" s="53">
        <f t="shared" si="4"/>
        <v>10</v>
      </c>
      <c r="H24" s="53">
        <f t="shared" si="4"/>
        <v>1</v>
      </c>
      <c r="I24" s="53">
        <f t="shared" si="4"/>
        <v>4</v>
      </c>
      <c r="J24" s="179">
        <f t="shared" si="4"/>
        <v>364</v>
      </c>
      <c r="K24" s="179">
        <f t="shared" si="4"/>
        <v>411</v>
      </c>
      <c r="L24" s="53" t="s">
        <v>27</v>
      </c>
      <c r="M24" s="54" t="s">
        <v>133</v>
      </c>
      <c r="P24" s="88"/>
      <c r="Q24" s="88"/>
      <c r="R24" s="88"/>
      <c r="S24" s="88"/>
      <c r="T24" s="88"/>
    </row>
    <row r="25" spans="1:20" ht="15" thickBot="1" x14ac:dyDescent="0.35">
      <c r="A25" s="181"/>
      <c r="B25" s="182"/>
      <c r="C25" s="182"/>
      <c r="D25" s="15" t="s">
        <v>28</v>
      </c>
      <c r="E25" s="178"/>
      <c r="F25" s="96">
        <f>COUNT(F9:F23)</f>
        <v>7</v>
      </c>
      <c r="G25" s="16">
        <f>COUNT(G9:G23)</f>
        <v>8</v>
      </c>
      <c r="H25" s="16">
        <f>COUNT(H9:H23)</f>
        <v>1</v>
      </c>
      <c r="I25" s="16">
        <f>COUNT(I9:I23)</f>
        <v>2</v>
      </c>
      <c r="J25" s="170"/>
      <c r="K25" s="170"/>
      <c r="L25" s="17">
        <f>COUNTIF(L1:L24,"=E")</f>
        <v>5</v>
      </c>
      <c r="M25" s="18">
        <f>COUNTIF(L1:L24,"=V")+COUNTIF(L1:L24,"=C")</f>
        <v>6</v>
      </c>
      <c r="P25" s="88"/>
      <c r="Q25" s="88"/>
      <c r="R25" s="88"/>
      <c r="S25" s="88"/>
      <c r="T25" s="88"/>
    </row>
    <row r="26" spans="1:20" ht="15" customHeight="1" thickBot="1" x14ac:dyDescent="0.35">
      <c r="A26" s="172" t="s">
        <v>52</v>
      </c>
      <c r="B26" s="173"/>
      <c r="C26" s="173"/>
      <c r="D26" s="173"/>
      <c r="E26" s="184"/>
      <c r="F26" s="184"/>
      <c r="G26" s="184"/>
      <c r="H26" s="184"/>
      <c r="I26" s="184"/>
      <c r="J26" s="184"/>
      <c r="K26" s="184"/>
      <c r="L26" s="184"/>
      <c r="M26" s="185"/>
      <c r="P26" s="88"/>
      <c r="Q26" s="12"/>
      <c r="R26" s="88"/>
      <c r="S26" s="88"/>
      <c r="T26" s="88"/>
    </row>
    <row r="27" spans="1:20" ht="15" customHeight="1" x14ac:dyDescent="0.3">
      <c r="A27" s="45">
        <v>15</v>
      </c>
      <c r="B27" s="110" t="s">
        <v>212</v>
      </c>
      <c r="C27" s="57" t="s">
        <v>105</v>
      </c>
      <c r="D27" s="73" t="s">
        <v>16</v>
      </c>
      <c r="E27" s="25">
        <v>2</v>
      </c>
      <c r="F27" s="26"/>
      <c r="G27" s="19"/>
      <c r="H27" s="19"/>
      <c r="I27" s="19"/>
      <c r="J27" s="19">
        <f t="shared" ref="J27:J29" si="5">SUM(F27:I27)*14</f>
        <v>0</v>
      </c>
      <c r="K27" s="19">
        <f t="shared" ref="K27:K29" si="6">E27*25-J27</f>
        <v>50</v>
      </c>
      <c r="L27" s="131" t="s">
        <v>24</v>
      </c>
      <c r="M27" s="132"/>
      <c r="P27" s="88"/>
      <c r="Q27" s="12"/>
      <c r="R27" s="88"/>
      <c r="S27" s="88"/>
      <c r="T27" s="88"/>
    </row>
    <row r="28" spans="1:20" ht="15" customHeight="1" x14ac:dyDescent="0.3">
      <c r="A28" s="61">
        <v>16</v>
      </c>
      <c r="B28" s="109" t="s">
        <v>213</v>
      </c>
      <c r="C28" s="62" t="s">
        <v>106</v>
      </c>
      <c r="D28" s="79" t="s">
        <v>16</v>
      </c>
      <c r="E28" s="77">
        <v>2</v>
      </c>
      <c r="F28" s="78"/>
      <c r="G28" s="52"/>
      <c r="H28" s="52"/>
      <c r="I28" s="52"/>
      <c r="J28" s="20">
        <f t="shared" si="5"/>
        <v>0</v>
      </c>
      <c r="K28" s="20">
        <f t="shared" si="6"/>
        <v>50</v>
      </c>
      <c r="L28" s="153" t="s">
        <v>24</v>
      </c>
      <c r="M28" s="154"/>
      <c r="P28" s="88"/>
      <c r="Q28" s="12"/>
      <c r="R28" s="89"/>
      <c r="S28" s="89"/>
      <c r="T28" s="89"/>
    </row>
    <row r="29" spans="1:20" ht="15.75" customHeight="1" thickBot="1" x14ac:dyDescent="0.35">
      <c r="A29" s="44">
        <v>17</v>
      </c>
      <c r="B29" s="17" t="s">
        <v>214</v>
      </c>
      <c r="C29" s="59" t="s">
        <v>43</v>
      </c>
      <c r="D29" s="66" t="s">
        <v>15</v>
      </c>
      <c r="E29" s="22">
        <v>3</v>
      </c>
      <c r="F29" s="24"/>
      <c r="G29" s="17"/>
      <c r="H29" s="17"/>
      <c r="I29" s="17">
        <v>4</v>
      </c>
      <c r="J29" s="17">
        <f t="shared" si="5"/>
        <v>56</v>
      </c>
      <c r="K29" s="17">
        <f t="shared" si="6"/>
        <v>19</v>
      </c>
      <c r="L29" s="133" t="s">
        <v>24</v>
      </c>
      <c r="M29" s="134"/>
      <c r="P29" s="88"/>
      <c r="Q29" s="12"/>
      <c r="R29" s="88"/>
      <c r="S29" s="88"/>
      <c r="T29" s="88"/>
    </row>
    <row r="30" spans="1:20" ht="15.75" customHeight="1" thickBot="1" x14ac:dyDescent="0.35">
      <c r="B30" s="232" t="s">
        <v>253</v>
      </c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P30" s="29"/>
      <c r="Q30" s="12"/>
      <c r="R30" s="28"/>
      <c r="S30" s="28"/>
      <c r="T30" s="28"/>
    </row>
    <row r="31" spans="1:20" ht="15.75" customHeight="1" x14ac:dyDescent="0.3">
      <c r="B31" s="160" t="s">
        <v>30</v>
      </c>
      <c r="C31" s="40" t="str">
        <f>Sem_I!C32</f>
        <v>Discipline Obligatorii:</v>
      </c>
      <c r="D31" s="163">
        <f>SUM(F9:I16)</f>
        <v>20</v>
      </c>
      <c r="E31" s="164"/>
      <c r="F31" s="164"/>
      <c r="G31" s="164"/>
      <c r="H31" s="164"/>
      <c r="I31" s="164"/>
      <c r="J31" s="164"/>
      <c r="K31" s="164"/>
      <c r="L31" s="164"/>
      <c r="M31" s="165"/>
      <c r="P31" s="29"/>
      <c r="Q31" s="12"/>
      <c r="R31" s="28"/>
      <c r="S31" s="28"/>
      <c r="T31" s="28"/>
    </row>
    <row r="32" spans="1:20" ht="15.75" customHeight="1" x14ac:dyDescent="0.3">
      <c r="B32" s="161"/>
      <c r="C32" s="41" t="str">
        <f>Sem_I!C33</f>
        <v>Discipline Opționale:</v>
      </c>
      <c r="D32" s="166">
        <f>SUM(F18:I23)</f>
        <v>6</v>
      </c>
      <c r="E32" s="167"/>
      <c r="F32" s="167"/>
      <c r="G32" s="167"/>
      <c r="H32" s="167"/>
      <c r="I32" s="167"/>
      <c r="J32" s="167"/>
      <c r="K32" s="167"/>
      <c r="L32" s="167"/>
      <c r="M32" s="168"/>
      <c r="P32" s="29"/>
      <c r="Q32" s="12"/>
      <c r="R32" s="28"/>
      <c r="S32" s="28"/>
      <c r="T32" s="28"/>
    </row>
    <row r="33" spans="1:20" ht="15.75" customHeight="1" thickBot="1" x14ac:dyDescent="0.35">
      <c r="B33" s="162"/>
      <c r="C33" s="42" t="str">
        <f>Sem_I!C34</f>
        <v>Discipline Facultative:</v>
      </c>
      <c r="D33" s="169">
        <f>SUM(F27:I29)</f>
        <v>4</v>
      </c>
      <c r="E33" s="170"/>
      <c r="F33" s="170"/>
      <c r="G33" s="170"/>
      <c r="H33" s="170"/>
      <c r="I33" s="170"/>
      <c r="J33" s="170"/>
      <c r="K33" s="170"/>
      <c r="L33" s="170"/>
      <c r="M33" s="171"/>
      <c r="P33" s="29"/>
      <c r="Q33" s="12"/>
      <c r="R33" s="28"/>
      <c r="S33" s="28"/>
      <c r="T33" s="28"/>
    </row>
    <row r="34" spans="1:20" s="33" customFormat="1" ht="15.75" customHeight="1" x14ac:dyDescent="0.2">
      <c r="A34" s="30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P34" s="37"/>
      <c r="Q34" s="38"/>
      <c r="R34" s="39"/>
      <c r="S34" s="39"/>
      <c r="T34" s="39"/>
    </row>
    <row r="35" spans="1:20" ht="18" customHeight="1" x14ac:dyDescent="0.3">
      <c r="B35" s="4" t="s">
        <v>34</v>
      </c>
      <c r="C35" s="9"/>
      <c r="D35" s="1"/>
      <c r="E35" s="119" t="s">
        <v>35</v>
      </c>
      <c r="F35" s="119"/>
      <c r="G35" s="4"/>
      <c r="H35" s="1"/>
      <c r="I35" s="1"/>
      <c r="J35" s="155" t="s">
        <v>36</v>
      </c>
      <c r="K35" s="155"/>
      <c r="L35" s="155"/>
      <c r="M35" s="155"/>
      <c r="P35" s="13"/>
      <c r="Q35" s="12"/>
      <c r="R35" s="145"/>
      <c r="S35" s="145"/>
      <c r="T35" s="145"/>
    </row>
    <row r="36" spans="1:20" ht="15" customHeight="1" x14ac:dyDescent="0.3">
      <c r="B36" s="117" t="str">
        <f>Sem_I!B37</f>
        <v>Mihnea-Cosmin COSTOIU</v>
      </c>
      <c r="C36" s="117"/>
      <c r="D36" s="156" t="str">
        <f>Sem_I!D37</f>
        <v>Marius Claudiu LANGA</v>
      </c>
      <c r="E36" s="156"/>
      <c r="F36" s="156"/>
      <c r="G36" s="156"/>
      <c r="H36" s="156"/>
      <c r="I36" s="156"/>
      <c r="J36" s="157" t="str">
        <f>Sem_I!J37</f>
        <v>Maria Magdalena STAN</v>
      </c>
      <c r="K36" s="157"/>
      <c r="L36" s="157"/>
      <c r="M36" s="157"/>
      <c r="P36" s="13"/>
      <c r="Q36" s="12"/>
      <c r="R36" s="13"/>
      <c r="S36" s="13"/>
      <c r="T36" s="13"/>
    </row>
    <row r="37" spans="1:20" ht="15" customHeight="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P37" s="11"/>
      <c r="Q37" s="12"/>
      <c r="R37" s="13"/>
      <c r="S37" s="13"/>
      <c r="T37" s="13"/>
    </row>
    <row r="38" spans="1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P38" s="11"/>
      <c r="Q38" s="12"/>
      <c r="R38" s="13"/>
      <c r="S38" s="13"/>
      <c r="T38" s="13"/>
    </row>
    <row r="39" spans="1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ht="15" customHeight="1" x14ac:dyDescent="0.3">
      <c r="B44" s="1"/>
      <c r="C44" s="1"/>
      <c r="H44" s="4"/>
      <c r="I44" s="4"/>
      <c r="J44" s="1"/>
      <c r="K44" s="1"/>
      <c r="L44" s="1"/>
    </row>
    <row r="45" spans="1:20" ht="15" customHeight="1" x14ac:dyDescent="0.3">
      <c r="B45" s="1"/>
      <c r="C45" s="1"/>
      <c r="H45" s="4"/>
      <c r="I45" s="4"/>
      <c r="J45" s="1"/>
      <c r="K45" s="1"/>
      <c r="L45" s="1"/>
    </row>
    <row r="46" spans="1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A53" s="158" t="s">
        <v>55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</row>
    <row r="54" spans="1:13" x14ac:dyDescent="0.3">
      <c r="A54" s="159" t="s">
        <v>38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4"/>
      <c r="E58" s="4"/>
      <c r="F58" s="4"/>
      <c r="G58" s="4"/>
      <c r="H58" s="1"/>
      <c r="I58" s="1"/>
      <c r="J58" s="1"/>
      <c r="K58" s="1"/>
      <c r="L58" s="1"/>
    </row>
    <row r="59" spans="1:13" x14ac:dyDescent="0.3">
      <c r="B59" s="1"/>
      <c r="C59" s="1"/>
      <c r="D59" s="4"/>
      <c r="E59" s="4"/>
      <c r="F59" s="4"/>
      <c r="G59" s="4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19"/>
      <c r="F61" s="119"/>
      <c r="G61" s="119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19"/>
      <c r="F62" s="119"/>
      <c r="G62" s="119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3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</sheetData>
  <sheetProtection formatCells="0" formatRows="0" insertRows="0" insertHyperlinks="0" deleteRows="0" sort="0" autoFilter="0" pivotTables="0"/>
  <protectedRanges>
    <protectedRange sqref="P30 K1:L1 A27:XFD27 C28:XFD28 A18:XFD23 A28:B29 A9:XFD16" name="Editabil"/>
  </protectedRanges>
  <mergeCells count="77">
    <mergeCell ref="B30:M30"/>
    <mergeCell ref="J20:J21"/>
    <mergeCell ref="K20:K21"/>
    <mergeCell ref="G20:G21"/>
    <mergeCell ref="H20:H21"/>
    <mergeCell ref="I20:I21"/>
    <mergeCell ref="L10:M10"/>
    <mergeCell ref="L11:M11"/>
    <mergeCell ref="L12:M12"/>
    <mergeCell ref="L13:M13"/>
    <mergeCell ref="L14:M14"/>
    <mergeCell ref="A8:M8"/>
    <mergeCell ref="A6:A7"/>
    <mergeCell ref="B6:B7"/>
    <mergeCell ref="C6:C7"/>
    <mergeCell ref="L9:M9"/>
    <mergeCell ref="B2:C2"/>
    <mergeCell ref="K2:L2"/>
    <mergeCell ref="C3:G3"/>
    <mergeCell ref="K3:L3"/>
    <mergeCell ref="C4:G4"/>
    <mergeCell ref="K4:L4"/>
    <mergeCell ref="K1:L1"/>
    <mergeCell ref="D6:D7"/>
    <mergeCell ref="E6:E7"/>
    <mergeCell ref="D1:H1"/>
    <mergeCell ref="D2:H2"/>
    <mergeCell ref="F6:I6"/>
    <mergeCell ref="J6:K6"/>
    <mergeCell ref="L6:M7"/>
    <mergeCell ref="D22:D23"/>
    <mergeCell ref="E22:E23"/>
    <mergeCell ref="F22:F23"/>
    <mergeCell ref="G22:G23"/>
    <mergeCell ref="I22:I23"/>
    <mergeCell ref="L15:M15"/>
    <mergeCell ref="L16:M16"/>
    <mergeCell ref="L20:M21"/>
    <mergeCell ref="A17:M17"/>
    <mergeCell ref="D18:D19"/>
    <mergeCell ref="E18:E19"/>
    <mergeCell ref="F18:F19"/>
    <mergeCell ref="G18:G19"/>
    <mergeCell ref="H18:H19"/>
    <mergeCell ref="I18:I19"/>
    <mergeCell ref="J18:J19"/>
    <mergeCell ref="K18:K19"/>
    <mergeCell ref="D20:D21"/>
    <mergeCell ref="L18:M19"/>
    <mergeCell ref="E20:E21"/>
    <mergeCell ref="F20:F21"/>
    <mergeCell ref="R35:T35"/>
    <mergeCell ref="B36:C36"/>
    <mergeCell ref="D36:I36"/>
    <mergeCell ref="J36:M36"/>
    <mergeCell ref="B31:B33"/>
    <mergeCell ref="D31:M31"/>
    <mergeCell ref="D32:M32"/>
    <mergeCell ref="D33:M33"/>
    <mergeCell ref="E35:F35"/>
    <mergeCell ref="J35:M35"/>
    <mergeCell ref="A53:M53"/>
    <mergeCell ref="A54:M54"/>
    <mergeCell ref="E61:G61"/>
    <mergeCell ref="E62:G62"/>
    <mergeCell ref="H22:H23"/>
    <mergeCell ref="A26:M26"/>
    <mergeCell ref="J22:J23"/>
    <mergeCell ref="K22:K23"/>
    <mergeCell ref="L22:M23"/>
    <mergeCell ref="A24:C25"/>
    <mergeCell ref="E24:E25"/>
    <mergeCell ref="J24:J25"/>
    <mergeCell ref="K24:K25"/>
    <mergeCell ref="L27:M27"/>
    <mergeCell ref="L29:M29"/>
    <mergeCell ref="L28:M28"/>
  </mergeCells>
  <phoneticPr fontId="14" type="noConversion"/>
  <conditionalFormatting sqref="D1:D18 D20 D22:D29 D31:D52">
    <cfRule type="cellIs" dxfId="30" priority="1" operator="equal">
      <formula>"DI"</formula>
    </cfRule>
    <cfRule type="cellIs" dxfId="29" priority="2" operator="equal">
      <formula>"DM"</formula>
    </cfRule>
    <cfRule type="cellIs" dxfId="28" priority="3" operator="equal">
      <formula>"DJ"</formula>
    </cfRule>
    <cfRule type="cellIs" dxfId="27" priority="4" operator="equal">
      <formula>"D"</formula>
    </cfRule>
    <cfRule type="cellIs" dxfId="26" priority="5" operator="equal">
      <formula>"SI"</formula>
    </cfRule>
    <cfRule type="cellIs" dxfId="25" priority="6" operator="equal">
      <formula>"SM"</formula>
    </cfRule>
    <cfRule type="cellIs" dxfId="24" priority="7" operator="equal">
      <formula>"SJ"</formula>
    </cfRule>
    <cfRule type="cellIs" dxfId="23" priority="8" operator="equal">
      <formula>"S"</formula>
    </cfRule>
    <cfRule type="cellIs" dxfId="22" priority="10" operator="equal">
      <formula>"C"</formula>
    </cfRule>
    <cfRule type="cellIs" dxfId="21" priority="11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7" max="12" man="1"/>
  </rowBreaks>
  <ignoredErrors>
    <ignoredError sqref="J11:J13 J15 J2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7"/>
  <sheetViews>
    <sheetView topLeftCell="A3" zoomScale="90" zoomScaleNormal="90" zoomScaleSheetLayoutView="70" workbookViewId="0">
      <selection activeCell="A24" sqref="A24:C25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118" t="s">
        <v>0</v>
      </c>
      <c r="E1" s="118"/>
      <c r="F1" s="118"/>
      <c r="G1" s="118"/>
      <c r="H1" s="118"/>
      <c r="I1" s="2"/>
      <c r="J1" s="5"/>
      <c r="K1" s="116"/>
      <c r="L1" s="116"/>
      <c r="P1" s="93"/>
      <c r="Q1" s="93"/>
      <c r="R1" s="93"/>
      <c r="S1" s="93"/>
      <c r="T1" s="93"/>
    </row>
    <row r="2" spans="1:20" ht="15" customHeight="1" x14ac:dyDescent="0.3">
      <c r="B2" s="117"/>
      <c r="C2" s="117"/>
      <c r="D2" s="119" t="str">
        <f>Sem_I!D2</f>
        <v>2024 - 2028</v>
      </c>
      <c r="E2" s="119"/>
      <c r="F2" s="119"/>
      <c r="G2" s="119"/>
      <c r="H2" s="119"/>
      <c r="J2" s="8" t="str">
        <f>Sem_I!J2</f>
        <v>Anul universitar:</v>
      </c>
      <c r="K2" s="209" t="s">
        <v>50</v>
      </c>
      <c r="L2" s="209"/>
      <c r="P2" s="13"/>
      <c r="Q2" s="13"/>
      <c r="R2" s="13"/>
      <c r="S2" s="13"/>
      <c r="T2" s="13"/>
    </row>
    <row r="3" spans="1:20" x14ac:dyDescent="0.3">
      <c r="B3" s="7" t="s">
        <v>2</v>
      </c>
      <c r="C3" s="117" t="str">
        <f>Sem_I!C3</f>
        <v>Științe ale educației</v>
      </c>
      <c r="D3" s="117"/>
      <c r="E3" s="117"/>
      <c r="F3" s="117"/>
      <c r="G3" s="117"/>
      <c r="J3" s="8" t="str">
        <f>Sem_I!J3</f>
        <v>Anul de studii:</v>
      </c>
      <c r="K3" s="117" t="s">
        <v>48</v>
      </c>
      <c r="L3" s="117"/>
      <c r="P3" s="13"/>
      <c r="Q3" s="13"/>
      <c r="R3" s="13"/>
      <c r="S3" s="13"/>
      <c r="T3" s="13"/>
    </row>
    <row r="4" spans="1:20" x14ac:dyDescent="0.3">
      <c r="B4" s="7" t="s">
        <v>5</v>
      </c>
      <c r="C4" s="117" t="str">
        <f>Sem_I!C4</f>
        <v>Pedagogia învăţământului primar şi preşcolar</v>
      </c>
      <c r="D4" s="117"/>
      <c r="E4" s="117"/>
      <c r="F4" s="117"/>
      <c r="G4" s="117"/>
      <c r="J4" s="8" t="str">
        <f>Sem_I!J4</f>
        <v>Semestrul:</v>
      </c>
      <c r="K4" s="117" t="s">
        <v>4</v>
      </c>
      <c r="L4" s="117"/>
      <c r="P4" s="13"/>
      <c r="Q4" s="13"/>
      <c r="R4" s="13"/>
      <c r="S4" s="13"/>
      <c r="T4" s="13"/>
    </row>
    <row r="5" spans="1:20" s="33" customFormat="1" ht="12" customHeight="1" thickBot="1" x14ac:dyDescent="0.25">
      <c r="A5" s="30"/>
      <c r="B5" s="31"/>
      <c r="C5" s="32"/>
      <c r="D5" s="32"/>
      <c r="E5" s="32"/>
      <c r="F5" s="32"/>
      <c r="G5" s="32"/>
      <c r="J5" s="34"/>
      <c r="K5" s="35"/>
      <c r="L5" s="32"/>
      <c r="M5" s="30"/>
      <c r="P5" s="13"/>
      <c r="Q5" s="13"/>
      <c r="R5" s="13"/>
      <c r="S5" s="13"/>
      <c r="T5" s="13"/>
    </row>
    <row r="6" spans="1:20" s="1" customFormat="1" ht="20.100000000000001" customHeight="1" x14ac:dyDescent="0.3">
      <c r="A6" s="127" t="s">
        <v>7</v>
      </c>
      <c r="B6" s="123" t="s">
        <v>8</v>
      </c>
      <c r="C6" s="123" t="s">
        <v>9</v>
      </c>
      <c r="D6" s="123" t="s">
        <v>10</v>
      </c>
      <c r="E6" s="125" t="s">
        <v>11</v>
      </c>
      <c r="F6" s="123" t="s">
        <v>12</v>
      </c>
      <c r="G6" s="123"/>
      <c r="H6" s="123"/>
      <c r="I6" s="123"/>
      <c r="J6" s="123" t="s">
        <v>13</v>
      </c>
      <c r="K6" s="123"/>
      <c r="L6" s="123" t="s">
        <v>14</v>
      </c>
      <c r="M6" s="129"/>
      <c r="P6" s="13"/>
      <c r="Q6" s="13"/>
      <c r="R6" s="13"/>
      <c r="S6" s="13"/>
      <c r="T6" s="13"/>
    </row>
    <row r="7" spans="1:20" ht="21" customHeight="1" thickBot="1" x14ac:dyDescent="0.35">
      <c r="A7" s="204"/>
      <c r="B7" s="198"/>
      <c r="C7" s="198"/>
      <c r="D7" s="198"/>
      <c r="E7" s="199"/>
      <c r="F7" s="98" t="s">
        <v>15</v>
      </c>
      <c r="G7" s="98" t="s">
        <v>16</v>
      </c>
      <c r="H7" s="98" t="s">
        <v>17</v>
      </c>
      <c r="I7" s="98" t="s">
        <v>18</v>
      </c>
      <c r="J7" s="98" t="s">
        <v>19</v>
      </c>
      <c r="K7" s="98" t="s">
        <v>20</v>
      </c>
      <c r="L7" s="198"/>
      <c r="M7" s="200"/>
      <c r="P7" s="13"/>
      <c r="Q7" s="13"/>
      <c r="R7" s="13"/>
      <c r="S7" s="13"/>
      <c r="T7" s="13"/>
    </row>
    <row r="8" spans="1:20" ht="15" thickBot="1" x14ac:dyDescent="0.35">
      <c r="A8" s="201" t="s">
        <v>21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3"/>
      <c r="P8" s="13"/>
      <c r="Q8" s="13"/>
      <c r="R8" s="13"/>
      <c r="S8" s="13"/>
      <c r="T8" s="13"/>
    </row>
    <row r="9" spans="1:20" ht="15" customHeight="1" x14ac:dyDescent="0.3">
      <c r="A9" s="45">
        <v>1</v>
      </c>
      <c r="B9" s="19" t="s">
        <v>217</v>
      </c>
      <c r="C9" s="57" t="s">
        <v>114</v>
      </c>
      <c r="D9" s="25" t="s">
        <v>22</v>
      </c>
      <c r="E9" s="25">
        <v>3</v>
      </c>
      <c r="F9" s="26">
        <v>1</v>
      </c>
      <c r="G9" s="19">
        <v>1</v>
      </c>
      <c r="H9" s="19"/>
      <c r="I9" s="19"/>
      <c r="J9" s="19">
        <f>SUM(F9:I9)*14</f>
        <v>28</v>
      </c>
      <c r="K9" s="19">
        <f>E9*25-J9</f>
        <v>47</v>
      </c>
      <c r="L9" s="131" t="s">
        <v>23</v>
      </c>
      <c r="M9" s="132"/>
      <c r="P9" s="13"/>
      <c r="Q9" s="13"/>
      <c r="R9" s="13"/>
      <c r="S9" s="13"/>
      <c r="T9" s="13"/>
    </row>
    <row r="10" spans="1:20" ht="15" customHeight="1" x14ac:dyDescent="0.3">
      <c r="A10" s="43">
        <v>2</v>
      </c>
      <c r="B10" s="20" t="s">
        <v>218</v>
      </c>
      <c r="C10" s="58" t="s">
        <v>115</v>
      </c>
      <c r="D10" s="21" t="s">
        <v>16</v>
      </c>
      <c r="E10" s="21">
        <v>3</v>
      </c>
      <c r="F10" s="23">
        <v>1</v>
      </c>
      <c r="G10" s="20">
        <v>1</v>
      </c>
      <c r="H10" s="20"/>
      <c r="I10" s="20"/>
      <c r="J10" s="20">
        <f>SUM(F10:I10)*14</f>
        <v>28</v>
      </c>
      <c r="K10" s="20">
        <f>E10*25-J10</f>
        <v>47</v>
      </c>
      <c r="L10" s="146" t="s">
        <v>23</v>
      </c>
      <c r="M10" s="147"/>
      <c r="P10" s="13"/>
      <c r="Q10" s="13"/>
      <c r="R10" s="13"/>
      <c r="S10" s="13"/>
      <c r="T10" s="13"/>
    </row>
    <row r="11" spans="1:20" ht="30" customHeight="1" x14ac:dyDescent="0.3">
      <c r="A11" s="43">
        <v>3</v>
      </c>
      <c r="B11" s="20" t="s">
        <v>221</v>
      </c>
      <c r="C11" s="58" t="s">
        <v>116</v>
      </c>
      <c r="D11" s="21" t="s">
        <v>16</v>
      </c>
      <c r="E11" s="21">
        <v>2</v>
      </c>
      <c r="F11" s="23">
        <v>1</v>
      </c>
      <c r="G11" s="20">
        <v>1</v>
      </c>
      <c r="H11" s="20"/>
      <c r="I11" s="20"/>
      <c r="J11" s="20">
        <f>SUM(F11:I11)*14</f>
        <v>28</v>
      </c>
      <c r="K11" s="20">
        <f>E11*25-J11</f>
        <v>22</v>
      </c>
      <c r="L11" s="146" t="s">
        <v>23</v>
      </c>
      <c r="M11" s="147"/>
      <c r="P11" s="13"/>
      <c r="Q11" s="13"/>
      <c r="R11" s="13"/>
      <c r="S11" s="13"/>
      <c r="T11" s="13"/>
    </row>
    <row r="12" spans="1:20" x14ac:dyDescent="0.3">
      <c r="A12" s="43">
        <v>4</v>
      </c>
      <c r="B12" s="20" t="s">
        <v>222</v>
      </c>
      <c r="C12" s="58" t="s">
        <v>117</v>
      </c>
      <c r="D12" s="21" t="s">
        <v>16</v>
      </c>
      <c r="E12" s="21">
        <v>3</v>
      </c>
      <c r="F12" s="23">
        <v>1</v>
      </c>
      <c r="G12" s="20">
        <v>1</v>
      </c>
      <c r="H12" s="20"/>
      <c r="I12" s="20"/>
      <c r="J12" s="20">
        <f t="shared" ref="J12:J18" si="0">SUM(F12:I12)*14</f>
        <v>28</v>
      </c>
      <c r="K12" s="20">
        <f t="shared" ref="K12:K18" si="1">E12*25-J12</f>
        <v>47</v>
      </c>
      <c r="L12" s="146" t="s">
        <v>23</v>
      </c>
      <c r="M12" s="147"/>
      <c r="P12" s="13"/>
      <c r="Q12" s="13"/>
      <c r="R12" s="13"/>
      <c r="S12" s="13"/>
      <c r="T12" s="13"/>
    </row>
    <row r="13" spans="1:20" ht="28.8" x14ac:dyDescent="0.3">
      <c r="A13" s="43">
        <v>5</v>
      </c>
      <c r="B13" s="20" t="s">
        <v>223</v>
      </c>
      <c r="C13" s="58" t="s">
        <v>118</v>
      </c>
      <c r="D13" s="21" t="s">
        <v>16</v>
      </c>
      <c r="E13" s="21">
        <v>2</v>
      </c>
      <c r="F13" s="23">
        <v>1</v>
      </c>
      <c r="G13" s="20">
        <v>1</v>
      </c>
      <c r="H13" s="20"/>
      <c r="I13" s="20"/>
      <c r="J13" s="20">
        <f t="shared" si="0"/>
        <v>28</v>
      </c>
      <c r="K13" s="20">
        <f t="shared" si="1"/>
        <v>22</v>
      </c>
      <c r="L13" s="146" t="s">
        <v>23</v>
      </c>
      <c r="M13" s="147"/>
      <c r="P13" s="13"/>
      <c r="Q13" s="13"/>
      <c r="R13" s="13"/>
      <c r="S13" s="13"/>
      <c r="T13" s="13"/>
    </row>
    <row r="14" spans="1:20" ht="15" customHeight="1" x14ac:dyDescent="0.3">
      <c r="A14" s="43">
        <v>6</v>
      </c>
      <c r="B14" s="20" t="s">
        <v>224</v>
      </c>
      <c r="C14" s="58" t="s">
        <v>119</v>
      </c>
      <c r="D14" s="21" t="s">
        <v>16</v>
      </c>
      <c r="E14" s="21">
        <v>3</v>
      </c>
      <c r="F14" s="23">
        <v>1</v>
      </c>
      <c r="G14" s="20">
        <v>1</v>
      </c>
      <c r="H14" s="20"/>
      <c r="I14" s="20"/>
      <c r="J14" s="20">
        <f t="shared" si="0"/>
        <v>28</v>
      </c>
      <c r="K14" s="20">
        <f t="shared" si="1"/>
        <v>47</v>
      </c>
      <c r="L14" s="146" t="s">
        <v>23</v>
      </c>
      <c r="M14" s="147"/>
      <c r="P14" s="13"/>
      <c r="Q14" s="13"/>
      <c r="R14" s="13"/>
      <c r="S14" s="13"/>
      <c r="T14" s="13"/>
    </row>
    <row r="15" spans="1:20" ht="30" customHeight="1" x14ac:dyDescent="0.3">
      <c r="A15" s="43">
        <v>7</v>
      </c>
      <c r="B15" s="20" t="s">
        <v>225</v>
      </c>
      <c r="C15" s="58" t="s">
        <v>120</v>
      </c>
      <c r="D15" s="21" t="s">
        <v>16</v>
      </c>
      <c r="E15" s="21">
        <v>3</v>
      </c>
      <c r="F15" s="23">
        <v>1</v>
      </c>
      <c r="G15" s="20">
        <v>1</v>
      </c>
      <c r="H15" s="20"/>
      <c r="I15" s="20"/>
      <c r="J15" s="20">
        <f t="shared" si="0"/>
        <v>28</v>
      </c>
      <c r="K15" s="20">
        <f t="shared" si="1"/>
        <v>47</v>
      </c>
      <c r="L15" s="153" t="s">
        <v>23</v>
      </c>
      <c r="M15" s="154"/>
      <c r="P15" s="13"/>
      <c r="Q15" s="13"/>
      <c r="R15" s="13"/>
      <c r="S15" s="13"/>
      <c r="T15" s="13"/>
    </row>
    <row r="16" spans="1:20" ht="30.6" customHeight="1" x14ac:dyDescent="0.3">
      <c r="A16" s="43">
        <v>8</v>
      </c>
      <c r="B16" s="20" t="s">
        <v>226</v>
      </c>
      <c r="C16" s="58" t="s">
        <v>121</v>
      </c>
      <c r="D16" s="21" t="s">
        <v>16</v>
      </c>
      <c r="E16" s="21">
        <v>3</v>
      </c>
      <c r="F16" s="23">
        <v>1</v>
      </c>
      <c r="G16" s="20">
        <v>1</v>
      </c>
      <c r="H16" s="20"/>
      <c r="I16" s="20"/>
      <c r="J16" s="20">
        <f t="shared" si="0"/>
        <v>28</v>
      </c>
      <c r="K16" s="20">
        <f t="shared" si="1"/>
        <v>47</v>
      </c>
      <c r="L16" s="153" t="s">
        <v>23</v>
      </c>
      <c r="M16" s="154"/>
      <c r="P16" s="13"/>
      <c r="Q16" s="13"/>
      <c r="R16" s="13"/>
      <c r="S16" s="13"/>
      <c r="T16" s="13"/>
    </row>
    <row r="17" spans="1:20" ht="15" customHeight="1" x14ac:dyDescent="0.3">
      <c r="A17" s="43">
        <v>9</v>
      </c>
      <c r="B17" s="20" t="s">
        <v>227</v>
      </c>
      <c r="C17" s="58" t="s">
        <v>219</v>
      </c>
      <c r="D17" s="21" t="s">
        <v>16</v>
      </c>
      <c r="E17" s="21">
        <v>2</v>
      </c>
      <c r="F17" s="23"/>
      <c r="G17" s="20"/>
      <c r="H17" s="20"/>
      <c r="I17" s="20">
        <v>2</v>
      </c>
      <c r="J17" s="20">
        <f t="shared" si="0"/>
        <v>28</v>
      </c>
      <c r="K17" s="20">
        <f t="shared" si="1"/>
        <v>22</v>
      </c>
      <c r="L17" s="146" t="s">
        <v>24</v>
      </c>
      <c r="M17" s="147"/>
      <c r="P17" s="13"/>
      <c r="Q17" s="13"/>
      <c r="R17" s="13"/>
      <c r="S17" s="13"/>
      <c r="T17" s="13"/>
    </row>
    <row r="18" spans="1:20" ht="15" thickBot="1" x14ac:dyDescent="0.35">
      <c r="A18" s="44">
        <v>10</v>
      </c>
      <c r="B18" s="17" t="s">
        <v>228</v>
      </c>
      <c r="C18" s="59" t="s">
        <v>220</v>
      </c>
      <c r="D18" s="22" t="s">
        <v>16</v>
      </c>
      <c r="E18" s="22">
        <v>2</v>
      </c>
      <c r="F18" s="24"/>
      <c r="G18" s="17"/>
      <c r="H18" s="17"/>
      <c r="I18" s="17">
        <v>2</v>
      </c>
      <c r="J18" s="17">
        <f t="shared" si="0"/>
        <v>28</v>
      </c>
      <c r="K18" s="17">
        <f t="shared" si="1"/>
        <v>22</v>
      </c>
      <c r="L18" s="133" t="s">
        <v>24</v>
      </c>
      <c r="M18" s="134"/>
      <c r="P18" s="13"/>
      <c r="Q18" s="13"/>
      <c r="R18" s="13"/>
      <c r="S18" s="13"/>
      <c r="T18" s="13"/>
    </row>
    <row r="19" spans="1:20" ht="14.4" customHeight="1" thickBot="1" x14ac:dyDescent="0.35">
      <c r="A19" s="207" t="s">
        <v>51</v>
      </c>
      <c r="B19" s="194"/>
      <c r="C19" s="194"/>
      <c r="D19" s="194"/>
      <c r="E19" s="193"/>
      <c r="F19" s="193"/>
      <c r="G19" s="193"/>
      <c r="H19" s="193"/>
      <c r="I19" s="193"/>
      <c r="J19" s="193"/>
      <c r="K19" s="193"/>
      <c r="L19" s="193"/>
      <c r="M19" s="195"/>
      <c r="P19" s="13"/>
      <c r="Q19" s="13"/>
      <c r="R19" s="13"/>
      <c r="S19" s="13"/>
      <c r="T19" s="13"/>
    </row>
    <row r="20" spans="1:20" ht="15" customHeight="1" x14ac:dyDescent="0.3">
      <c r="A20" s="45">
        <v>11</v>
      </c>
      <c r="B20" s="19" t="s">
        <v>229</v>
      </c>
      <c r="C20" s="57" t="s">
        <v>110</v>
      </c>
      <c r="D20" s="188" t="s">
        <v>16</v>
      </c>
      <c r="E20" s="215">
        <v>2</v>
      </c>
      <c r="F20" s="218">
        <v>1</v>
      </c>
      <c r="G20" s="131">
        <v>1</v>
      </c>
      <c r="H20" s="131"/>
      <c r="I20" s="131"/>
      <c r="J20" s="131">
        <f t="shared" ref="J20:J22" si="2">SUM(F20:I20)*14</f>
        <v>28</v>
      </c>
      <c r="K20" s="131">
        <f t="shared" ref="K20:K22" si="3">E20*25-J20</f>
        <v>22</v>
      </c>
      <c r="L20" s="131" t="s">
        <v>24</v>
      </c>
      <c r="M20" s="132"/>
      <c r="P20" s="13"/>
      <c r="Q20" s="13"/>
      <c r="R20" s="13"/>
      <c r="S20" s="13"/>
      <c r="T20" s="13"/>
    </row>
    <row r="21" spans="1:20" ht="15" customHeight="1" thickBot="1" x14ac:dyDescent="0.35">
      <c r="A21" s="90">
        <v>12</v>
      </c>
      <c r="B21" s="108" t="s">
        <v>230</v>
      </c>
      <c r="C21" s="91" t="s">
        <v>111</v>
      </c>
      <c r="D21" s="189"/>
      <c r="E21" s="216"/>
      <c r="F21" s="219"/>
      <c r="G21" s="133"/>
      <c r="H21" s="133"/>
      <c r="I21" s="133"/>
      <c r="J21" s="133"/>
      <c r="K21" s="133"/>
      <c r="L21" s="133"/>
      <c r="M21" s="134"/>
      <c r="P21" s="13"/>
      <c r="Q21" s="13"/>
      <c r="R21" s="13"/>
      <c r="S21" s="13"/>
      <c r="T21" s="13"/>
    </row>
    <row r="22" spans="1:20" x14ac:dyDescent="0.3">
      <c r="A22" s="61">
        <v>13</v>
      </c>
      <c r="B22" s="52" t="s">
        <v>231</v>
      </c>
      <c r="C22" s="62" t="s">
        <v>112</v>
      </c>
      <c r="D22" s="211" t="s">
        <v>16</v>
      </c>
      <c r="E22" s="217">
        <v>2</v>
      </c>
      <c r="F22" s="220">
        <v>1</v>
      </c>
      <c r="G22" s="175">
        <v>1</v>
      </c>
      <c r="H22" s="175"/>
      <c r="I22" s="175"/>
      <c r="J22" s="175">
        <f t="shared" si="2"/>
        <v>28</v>
      </c>
      <c r="K22" s="175">
        <f t="shared" si="3"/>
        <v>22</v>
      </c>
      <c r="L22" s="175" t="s">
        <v>24</v>
      </c>
      <c r="M22" s="176"/>
      <c r="P22" s="13"/>
      <c r="Q22" s="13"/>
      <c r="R22" s="13"/>
      <c r="S22" s="13"/>
      <c r="T22" s="13"/>
    </row>
    <row r="23" spans="1:20" ht="15.75" customHeight="1" thickBot="1" x14ac:dyDescent="0.35">
      <c r="A23" s="61">
        <v>14</v>
      </c>
      <c r="B23" s="17" t="s">
        <v>232</v>
      </c>
      <c r="C23" s="59" t="s">
        <v>113</v>
      </c>
      <c r="D23" s="197"/>
      <c r="E23" s="216"/>
      <c r="F23" s="219"/>
      <c r="G23" s="133"/>
      <c r="H23" s="133"/>
      <c r="I23" s="133"/>
      <c r="J23" s="133"/>
      <c r="K23" s="133"/>
      <c r="L23" s="133"/>
      <c r="M23" s="134"/>
      <c r="P23" s="13"/>
      <c r="Q23" s="13"/>
      <c r="R23" s="13"/>
      <c r="S23" s="13"/>
      <c r="T23" s="13"/>
    </row>
    <row r="24" spans="1:20" x14ac:dyDescent="0.3">
      <c r="A24" s="213" t="s">
        <v>25</v>
      </c>
      <c r="B24" s="214"/>
      <c r="C24" s="214"/>
      <c r="D24" s="14" t="s">
        <v>26</v>
      </c>
      <c r="E24" s="177">
        <f t="shared" ref="E24:K24" si="4">SUM(E9:E23)</f>
        <v>30</v>
      </c>
      <c r="F24" s="55">
        <f t="shared" si="4"/>
        <v>10</v>
      </c>
      <c r="G24" s="53">
        <f t="shared" si="4"/>
        <v>10</v>
      </c>
      <c r="H24" s="53">
        <f t="shared" si="4"/>
        <v>0</v>
      </c>
      <c r="I24" s="53">
        <f t="shared" si="4"/>
        <v>4</v>
      </c>
      <c r="J24" s="179">
        <f t="shared" si="4"/>
        <v>336</v>
      </c>
      <c r="K24" s="179">
        <f t="shared" si="4"/>
        <v>414</v>
      </c>
      <c r="L24" s="53" t="s">
        <v>27</v>
      </c>
      <c r="M24" s="54" t="s">
        <v>133</v>
      </c>
      <c r="P24" s="13"/>
      <c r="Q24" s="13"/>
      <c r="R24" s="13"/>
      <c r="S24" s="13"/>
      <c r="T24" s="13"/>
    </row>
    <row r="25" spans="1:20" ht="15" thickBot="1" x14ac:dyDescent="0.35">
      <c r="A25" s="181"/>
      <c r="B25" s="182"/>
      <c r="C25" s="182"/>
      <c r="D25" s="15" t="s">
        <v>28</v>
      </c>
      <c r="E25" s="178"/>
      <c r="F25" s="96">
        <f>COUNT(F9:F23)</f>
        <v>10</v>
      </c>
      <c r="G25" s="16">
        <f>COUNT(G9:G23)</f>
        <v>10</v>
      </c>
      <c r="H25" s="16">
        <f>COUNT(H9:H23)</f>
        <v>0</v>
      </c>
      <c r="I25" s="16">
        <f>COUNT(I9:I23)</f>
        <v>2</v>
      </c>
      <c r="J25" s="170"/>
      <c r="K25" s="170"/>
      <c r="L25" s="17">
        <f>COUNTIF(L1:L24,"=E")</f>
        <v>8</v>
      </c>
      <c r="M25" s="18">
        <f>COUNTIF(L1:L24,"=V")+COUNTIF(L1:L24,"=C")</f>
        <v>4</v>
      </c>
      <c r="P25" s="13"/>
      <c r="Q25" s="13"/>
      <c r="R25" s="13"/>
      <c r="S25" s="13"/>
      <c r="T25" s="13"/>
    </row>
    <row r="26" spans="1:20" ht="15" customHeight="1" thickBot="1" x14ac:dyDescent="0.35">
      <c r="A26" s="172" t="s">
        <v>52</v>
      </c>
      <c r="B26" s="173"/>
      <c r="C26" s="173"/>
      <c r="D26" s="184"/>
      <c r="E26" s="184"/>
      <c r="F26" s="184"/>
      <c r="G26" s="184"/>
      <c r="H26" s="184"/>
      <c r="I26" s="184"/>
      <c r="J26" s="184"/>
      <c r="K26" s="184"/>
      <c r="L26" s="184"/>
      <c r="M26" s="185"/>
      <c r="P26" s="13"/>
      <c r="Q26" s="12"/>
      <c r="R26" s="13"/>
      <c r="S26" s="13"/>
      <c r="T26" s="13"/>
    </row>
    <row r="27" spans="1:20" ht="15" customHeight="1" x14ac:dyDescent="0.3">
      <c r="A27" s="45">
        <v>15</v>
      </c>
      <c r="B27" s="19" t="s">
        <v>233</v>
      </c>
      <c r="C27" s="57" t="s">
        <v>107</v>
      </c>
      <c r="D27" s="73" t="s">
        <v>16</v>
      </c>
      <c r="E27" s="25">
        <v>2</v>
      </c>
      <c r="F27" s="26">
        <v>1</v>
      </c>
      <c r="G27" s="19">
        <v>1</v>
      </c>
      <c r="H27" s="19"/>
      <c r="I27" s="19"/>
      <c r="J27" s="19">
        <f t="shared" ref="J27:J30" si="5">SUM(F27:I27)*14</f>
        <v>28</v>
      </c>
      <c r="K27" s="19">
        <f t="shared" ref="K27:K30" si="6">E27*25-J27</f>
        <v>22</v>
      </c>
      <c r="L27" s="131" t="s">
        <v>24</v>
      </c>
      <c r="M27" s="132"/>
      <c r="P27" s="13"/>
      <c r="Q27" s="12"/>
      <c r="R27" s="13"/>
      <c r="S27" s="13"/>
      <c r="T27" s="13"/>
    </row>
    <row r="28" spans="1:20" ht="15" customHeight="1" x14ac:dyDescent="0.3">
      <c r="A28" s="43">
        <v>16</v>
      </c>
      <c r="B28" s="52" t="s">
        <v>234</v>
      </c>
      <c r="C28" s="58" t="s">
        <v>108</v>
      </c>
      <c r="D28" s="65" t="s">
        <v>16</v>
      </c>
      <c r="E28" s="21">
        <v>2</v>
      </c>
      <c r="F28" s="23">
        <v>1</v>
      </c>
      <c r="G28" s="20">
        <v>1</v>
      </c>
      <c r="H28" s="20"/>
      <c r="I28" s="20"/>
      <c r="J28" s="20">
        <f t="shared" si="5"/>
        <v>28</v>
      </c>
      <c r="K28" s="20">
        <f t="shared" si="6"/>
        <v>22</v>
      </c>
      <c r="L28" s="153" t="s">
        <v>24</v>
      </c>
      <c r="M28" s="154"/>
      <c r="P28" s="13"/>
      <c r="Q28" s="12"/>
      <c r="R28" s="13"/>
      <c r="S28" s="13"/>
      <c r="T28" s="13"/>
    </row>
    <row r="29" spans="1:20" ht="15" customHeight="1" x14ac:dyDescent="0.3">
      <c r="A29" s="85">
        <v>17</v>
      </c>
      <c r="B29" s="56" t="s">
        <v>235</v>
      </c>
      <c r="C29" s="86" t="s">
        <v>109</v>
      </c>
      <c r="D29" s="81" t="s">
        <v>16</v>
      </c>
      <c r="E29" s="82">
        <v>3</v>
      </c>
      <c r="F29" s="83">
        <v>1</v>
      </c>
      <c r="G29" s="56">
        <v>1</v>
      </c>
      <c r="H29" s="56"/>
      <c r="I29" s="56"/>
      <c r="J29" s="20">
        <f t="shared" si="5"/>
        <v>28</v>
      </c>
      <c r="K29" s="20">
        <f t="shared" si="6"/>
        <v>47</v>
      </c>
      <c r="L29" s="153" t="s">
        <v>24</v>
      </c>
      <c r="M29" s="154"/>
      <c r="P29" s="13"/>
      <c r="Q29" s="12"/>
      <c r="R29" s="28"/>
      <c r="S29" s="28"/>
      <c r="T29" s="28"/>
    </row>
    <row r="30" spans="1:20" ht="15.75" customHeight="1" thickBot="1" x14ac:dyDescent="0.35">
      <c r="A30" s="44">
        <v>18</v>
      </c>
      <c r="B30" s="17" t="s">
        <v>249</v>
      </c>
      <c r="C30" s="59" t="s">
        <v>49</v>
      </c>
      <c r="D30" s="66" t="s">
        <v>15</v>
      </c>
      <c r="E30" s="22">
        <v>3</v>
      </c>
      <c r="F30" s="24"/>
      <c r="G30" s="17"/>
      <c r="H30" s="17"/>
      <c r="I30" s="17">
        <v>4</v>
      </c>
      <c r="J30" s="17">
        <f t="shared" si="5"/>
        <v>56</v>
      </c>
      <c r="K30" s="17">
        <f t="shared" si="6"/>
        <v>19</v>
      </c>
      <c r="L30" s="133" t="s">
        <v>24</v>
      </c>
      <c r="M30" s="134"/>
      <c r="P30" s="13"/>
      <c r="Q30" s="12"/>
      <c r="R30" s="13"/>
      <c r="S30" s="13"/>
      <c r="T30" s="13"/>
    </row>
    <row r="31" spans="1:20" ht="15.75" customHeight="1" thickBot="1" x14ac:dyDescent="0.3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P31" s="29"/>
      <c r="Q31" s="12"/>
      <c r="R31" s="28"/>
      <c r="S31" s="28"/>
      <c r="T31" s="28"/>
    </row>
    <row r="32" spans="1:20" ht="15.75" customHeight="1" x14ac:dyDescent="0.3">
      <c r="B32" s="160" t="s">
        <v>30</v>
      </c>
      <c r="C32" s="40" t="str">
        <f>Sem_I!C32</f>
        <v>Discipline Obligatorii:</v>
      </c>
      <c r="D32" s="163">
        <f>SUM(F9:I18)</f>
        <v>20</v>
      </c>
      <c r="E32" s="164"/>
      <c r="F32" s="164"/>
      <c r="G32" s="164"/>
      <c r="H32" s="164"/>
      <c r="I32" s="164"/>
      <c r="J32" s="164"/>
      <c r="K32" s="164"/>
      <c r="L32" s="164"/>
      <c r="M32" s="165"/>
      <c r="P32" s="29"/>
      <c r="Q32" s="12"/>
      <c r="R32" s="28"/>
      <c r="S32" s="28"/>
      <c r="T32" s="28"/>
    </row>
    <row r="33" spans="1:20" ht="15.75" customHeight="1" x14ac:dyDescent="0.3">
      <c r="B33" s="161"/>
      <c r="C33" s="41" t="str">
        <f>Sem_I!C33</f>
        <v>Discipline Opționale:</v>
      </c>
      <c r="D33" s="166">
        <f>SUM(F20:I23)</f>
        <v>4</v>
      </c>
      <c r="E33" s="167"/>
      <c r="F33" s="167"/>
      <c r="G33" s="167"/>
      <c r="H33" s="167"/>
      <c r="I33" s="167"/>
      <c r="J33" s="167"/>
      <c r="K33" s="167"/>
      <c r="L33" s="167"/>
      <c r="M33" s="168"/>
      <c r="P33" s="29"/>
      <c r="Q33" s="12"/>
      <c r="R33" s="28"/>
      <c r="S33" s="28"/>
      <c r="T33" s="28"/>
    </row>
    <row r="34" spans="1:20" ht="15.75" customHeight="1" thickBot="1" x14ac:dyDescent="0.35">
      <c r="B34" s="162"/>
      <c r="C34" s="42" t="str">
        <f>Sem_I!C34</f>
        <v>Discipline Facultative:</v>
      </c>
      <c r="D34" s="169">
        <f>SUM(F27:I30)</f>
        <v>10</v>
      </c>
      <c r="E34" s="170"/>
      <c r="F34" s="170"/>
      <c r="G34" s="170"/>
      <c r="H34" s="170"/>
      <c r="I34" s="170"/>
      <c r="J34" s="170"/>
      <c r="K34" s="170"/>
      <c r="L34" s="170"/>
      <c r="M34" s="171"/>
      <c r="P34" s="29"/>
      <c r="Q34" s="12"/>
      <c r="R34" s="28"/>
      <c r="S34" s="28"/>
      <c r="T34" s="28"/>
    </row>
    <row r="35" spans="1:20" s="33" customFormat="1" ht="15.75" customHeight="1" x14ac:dyDescent="0.2">
      <c r="A35" s="30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P35" s="37"/>
      <c r="Q35" s="38"/>
      <c r="R35" s="39"/>
      <c r="S35" s="39"/>
      <c r="T35" s="39"/>
    </row>
    <row r="36" spans="1:20" ht="18" customHeight="1" x14ac:dyDescent="0.3">
      <c r="B36" s="4" t="s">
        <v>34</v>
      </c>
      <c r="C36" s="9"/>
      <c r="D36" s="1"/>
      <c r="E36" s="119" t="s">
        <v>35</v>
      </c>
      <c r="F36" s="119"/>
      <c r="G36" s="4"/>
      <c r="H36" s="1"/>
      <c r="I36" s="1"/>
      <c r="J36" s="155" t="s">
        <v>36</v>
      </c>
      <c r="K36" s="155"/>
      <c r="L36" s="155"/>
      <c r="M36" s="155"/>
      <c r="P36" s="13"/>
      <c r="Q36" s="12"/>
      <c r="R36" s="145"/>
      <c r="S36" s="145"/>
      <c r="T36" s="145"/>
    </row>
    <row r="37" spans="1:20" ht="15" customHeight="1" x14ac:dyDescent="0.3">
      <c r="B37" s="117" t="str">
        <f>Sem_I!B37</f>
        <v>Mihnea-Cosmin COSTOIU</v>
      </c>
      <c r="C37" s="117"/>
      <c r="D37" s="156" t="str">
        <f>Sem_I!D37</f>
        <v>Marius Claudiu LANGA</v>
      </c>
      <c r="E37" s="156"/>
      <c r="F37" s="156"/>
      <c r="G37" s="156"/>
      <c r="H37" s="156"/>
      <c r="I37" s="156"/>
      <c r="J37" s="157" t="str">
        <f>Sem_I!J37</f>
        <v>Maria Magdalena STAN</v>
      </c>
      <c r="K37" s="157"/>
      <c r="L37" s="157"/>
      <c r="M37" s="157"/>
      <c r="P37" s="13"/>
      <c r="Q37" s="12"/>
      <c r="R37" s="13"/>
      <c r="S37" s="13"/>
      <c r="T37" s="13"/>
    </row>
    <row r="38" spans="1:20" ht="15" customHeight="1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P38" s="11"/>
      <c r="Q38" s="12"/>
      <c r="R38" s="13"/>
      <c r="S38" s="13"/>
      <c r="T38" s="13"/>
    </row>
    <row r="39" spans="1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P39" s="11"/>
      <c r="Q39" s="12"/>
      <c r="R39" s="13"/>
      <c r="S39" s="13"/>
      <c r="T39" s="13"/>
    </row>
    <row r="40" spans="1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20" ht="15" customHeight="1" x14ac:dyDescent="0.3">
      <c r="B45" s="1"/>
      <c r="C45" s="1"/>
      <c r="H45" s="4"/>
      <c r="I45" s="4"/>
      <c r="J45" s="1"/>
      <c r="K45" s="1"/>
      <c r="L45" s="1"/>
    </row>
    <row r="46" spans="1:20" ht="15" customHeight="1" x14ac:dyDescent="0.3">
      <c r="B46" s="1"/>
      <c r="C46" s="1"/>
      <c r="H46" s="4"/>
      <c r="I46" s="4"/>
      <c r="J46" s="1"/>
      <c r="K46" s="1"/>
      <c r="L46" s="1"/>
    </row>
    <row r="47" spans="1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A53" s="158" t="s">
        <v>55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</row>
    <row r="54" spans="1:13" x14ac:dyDescent="0.3">
      <c r="A54" s="159" t="s">
        <v>38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</row>
    <row r="55" spans="1:13" x14ac:dyDescent="0.3">
      <c r="B55" s="1"/>
      <c r="C55" s="1"/>
      <c r="D55" s="119"/>
      <c r="E55" s="119"/>
      <c r="F55" s="119"/>
      <c r="G55" s="119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3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</row>
    <row r="61" spans="1:13" x14ac:dyDescent="0.3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19"/>
      <c r="F63" s="119"/>
      <c r="G63" s="119"/>
      <c r="H63" s="1"/>
      <c r="I63" s="1"/>
      <c r="J63" s="1"/>
      <c r="K63" s="1"/>
      <c r="L63" s="1"/>
    </row>
    <row r="64" spans="1:13" x14ac:dyDescent="0.3">
      <c r="B64" s="1"/>
      <c r="C64" s="1"/>
      <c r="D64" s="1"/>
      <c r="E64" s="119"/>
      <c r="F64" s="119"/>
      <c r="G64" s="119"/>
      <c r="H64" s="1"/>
      <c r="I64" s="1"/>
      <c r="J64" s="1"/>
      <c r="K64" s="1"/>
      <c r="L64" s="1"/>
    </row>
    <row r="65" spans="2:12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</sheetData>
  <sheetProtection formatCells="0" formatRows="0" insertRows="0" insertHyperlinks="0" deleteRows="0" sort="0" autoFilter="0" pivotTables="0"/>
  <protectedRanges>
    <protectedRange sqref="K1:L2 A27:XFD27 C28:XFD28 A9:XFD18 A20:XFD23 A28:B30" name="Editabil"/>
  </protectedRanges>
  <mergeCells count="71">
    <mergeCell ref="A8:M8"/>
    <mergeCell ref="A6:A7"/>
    <mergeCell ref="B6:B7"/>
    <mergeCell ref="C6:C7"/>
    <mergeCell ref="B2:C2"/>
    <mergeCell ref="K2:L2"/>
    <mergeCell ref="C3:G3"/>
    <mergeCell ref="K3:L3"/>
    <mergeCell ref="C4:G4"/>
    <mergeCell ref="K4:L4"/>
    <mergeCell ref="L17:M17"/>
    <mergeCell ref="L18:M18"/>
    <mergeCell ref="L9:M9"/>
    <mergeCell ref="L11:M11"/>
    <mergeCell ref="L20:M21"/>
    <mergeCell ref="L10:M10"/>
    <mergeCell ref="L12:M12"/>
    <mergeCell ref="L13:M13"/>
    <mergeCell ref="L14:M14"/>
    <mergeCell ref="L15:M15"/>
    <mergeCell ref="L16:M16"/>
    <mergeCell ref="K1:L1"/>
    <mergeCell ref="D6:D7"/>
    <mergeCell ref="E6:E7"/>
    <mergeCell ref="D1:H1"/>
    <mergeCell ref="D2:H2"/>
    <mergeCell ref="F6:I6"/>
    <mergeCell ref="J6:K6"/>
    <mergeCell ref="L6:M7"/>
    <mergeCell ref="K22:K23"/>
    <mergeCell ref="L22:M23"/>
    <mergeCell ref="A24:C25"/>
    <mergeCell ref="E24:E25"/>
    <mergeCell ref="J24:J25"/>
    <mergeCell ref="K24:K25"/>
    <mergeCell ref="D22:D23"/>
    <mergeCell ref="E22:E23"/>
    <mergeCell ref="F22:F23"/>
    <mergeCell ref="G22:G23"/>
    <mergeCell ref="I22:I23"/>
    <mergeCell ref="L28:M28"/>
    <mergeCell ref="L30:M30"/>
    <mergeCell ref="A19:M19"/>
    <mergeCell ref="E20:E21"/>
    <mergeCell ref="D20:D21"/>
    <mergeCell ref="F20:F21"/>
    <mergeCell ref="G20:G21"/>
    <mergeCell ref="H20:H21"/>
    <mergeCell ref="I20:I21"/>
    <mergeCell ref="J20:J21"/>
    <mergeCell ref="K20:K21"/>
    <mergeCell ref="L29:M29"/>
    <mergeCell ref="H22:H23"/>
    <mergeCell ref="L27:M27"/>
    <mergeCell ref="A26:M26"/>
    <mergeCell ref="J22:J23"/>
    <mergeCell ref="B32:B34"/>
    <mergeCell ref="D32:M32"/>
    <mergeCell ref="D33:M33"/>
    <mergeCell ref="D34:M34"/>
    <mergeCell ref="E36:F36"/>
    <mergeCell ref="J36:M36"/>
    <mergeCell ref="E63:G63"/>
    <mergeCell ref="E64:G64"/>
    <mergeCell ref="D55:G55"/>
    <mergeCell ref="R36:T36"/>
    <mergeCell ref="B37:C37"/>
    <mergeCell ref="D37:I37"/>
    <mergeCell ref="J37:M37"/>
    <mergeCell ref="A53:M53"/>
    <mergeCell ref="A54:M54"/>
  </mergeCells>
  <phoneticPr fontId="14" type="noConversion"/>
  <conditionalFormatting sqref="D1:D20 D22:D52">
    <cfRule type="cellIs" dxfId="20" priority="1" operator="equal">
      <formula>"DI"</formula>
    </cfRule>
    <cfRule type="cellIs" dxfId="19" priority="2" operator="equal">
      <formula>"DM"</formula>
    </cfRule>
    <cfRule type="cellIs" dxfId="18" priority="3" operator="equal">
      <formula>"DJ"</formula>
    </cfRule>
    <cfRule type="cellIs" dxfId="17" priority="4" operator="equal">
      <formula>"D"</formula>
    </cfRule>
    <cfRule type="cellIs" dxfId="16" priority="5" operator="equal">
      <formula>"SI"</formula>
    </cfRule>
    <cfRule type="cellIs" dxfId="15" priority="6" operator="equal">
      <formula>"SM"</formula>
    </cfRule>
    <cfRule type="cellIs" dxfId="14" priority="7" operator="equal">
      <formula>"SJ"</formula>
    </cfRule>
    <cfRule type="cellIs" dxfId="13" priority="8" operator="equal">
      <formula>"S"</formula>
    </cfRule>
    <cfRule type="cellIs" dxfId="12" priority="10" operator="equal">
      <formula>"C"</formula>
    </cfRule>
    <cfRule type="cellIs" dxfId="11" priority="11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8" max="12" man="1"/>
  </rowBreaks>
  <ignoredErrors>
    <ignoredError sqref="J11:J13 J17 J29 J22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9"/>
  <sheetViews>
    <sheetView zoomScale="90" zoomScaleNormal="90" zoomScaleSheetLayoutView="70" workbookViewId="0">
      <selection activeCell="K11" sqref="K11"/>
    </sheetView>
  </sheetViews>
  <sheetFormatPr defaultRowHeight="14.4" x14ac:dyDescent="0.3"/>
  <cols>
    <col min="1" max="1" width="4.6640625" style="27" customWidth="1"/>
    <col min="2" max="2" width="19.44140625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</cols>
  <sheetData>
    <row r="1" spans="1:20" ht="57" customHeight="1" x14ac:dyDescent="0.35">
      <c r="B1" s="3"/>
      <c r="C1" s="4"/>
      <c r="D1" s="118" t="s">
        <v>0</v>
      </c>
      <c r="E1" s="118"/>
      <c r="F1" s="118"/>
      <c r="G1" s="118"/>
      <c r="H1" s="118"/>
      <c r="I1" s="2"/>
      <c r="J1" s="5"/>
      <c r="K1" s="116"/>
      <c r="L1" s="116"/>
      <c r="P1" s="93"/>
      <c r="Q1" s="93"/>
      <c r="R1" s="93"/>
      <c r="S1" s="93"/>
      <c r="T1" s="93"/>
    </row>
    <row r="2" spans="1:20" ht="15" customHeight="1" x14ac:dyDescent="0.3">
      <c r="B2" s="117"/>
      <c r="C2" s="117"/>
      <c r="D2" s="119" t="str">
        <f>Sem_I!D2</f>
        <v>2024 - 2028</v>
      </c>
      <c r="E2" s="119"/>
      <c r="F2" s="119"/>
      <c r="G2" s="119"/>
      <c r="H2" s="119"/>
      <c r="J2" s="8" t="str">
        <f>Sem_I!J2</f>
        <v>Anul universitar:</v>
      </c>
      <c r="K2" s="117" t="str">
        <f>Sem_V!K2</f>
        <v>2026 - 2027</v>
      </c>
      <c r="L2" s="117"/>
      <c r="P2" s="13"/>
      <c r="Q2" s="13"/>
      <c r="R2" s="13"/>
      <c r="S2" s="13"/>
      <c r="T2" s="13"/>
    </row>
    <row r="3" spans="1:20" x14ac:dyDescent="0.3">
      <c r="B3" s="7" t="s">
        <v>2</v>
      </c>
      <c r="C3" s="117" t="str">
        <f>Sem_I!C3</f>
        <v>Științe ale educației</v>
      </c>
      <c r="D3" s="117"/>
      <c r="E3" s="117"/>
      <c r="F3" s="117"/>
      <c r="G3" s="117"/>
      <c r="J3" s="8" t="str">
        <f>Sem_I!J3</f>
        <v>Anul de studii:</v>
      </c>
      <c r="K3" s="117" t="str">
        <f>Sem_V!K3</f>
        <v>III</v>
      </c>
      <c r="L3" s="117"/>
      <c r="P3" s="13"/>
      <c r="Q3" s="13"/>
      <c r="R3" s="13"/>
      <c r="S3" s="13"/>
      <c r="T3" s="13"/>
    </row>
    <row r="4" spans="1:20" x14ac:dyDescent="0.3">
      <c r="B4" s="7" t="s">
        <v>5</v>
      </c>
      <c r="C4" s="117" t="str">
        <f>Sem_I!C4</f>
        <v>Pedagogia învăţământului primar şi preşcolar</v>
      </c>
      <c r="D4" s="117"/>
      <c r="E4" s="117"/>
      <c r="F4" s="117"/>
      <c r="G4" s="117"/>
      <c r="J4" s="8" t="str">
        <f>Sem_I!J4</f>
        <v>Semestrul:</v>
      </c>
      <c r="K4" s="117" t="s">
        <v>39</v>
      </c>
      <c r="L4" s="117"/>
      <c r="P4" s="13"/>
      <c r="Q4" s="13"/>
      <c r="R4" s="13"/>
      <c r="S4" s="13"/>
      <c r="T4" s="13"/>
    </row>
    <row r="5" spans="1:20" ht="12" customHeight="1" thickBot="1" x14ac:dyDescent="0.35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ht="16.5" customHeight="1" x14ac:dyDescent="0.3">
      <c r="A6" s="224" t="s">
        <v>44</v>
      </c>
      <c r="B6" s="123" t="s">
        <v>8</v>
      </c>
      <c r="C6" s="123" t="s">
        <v>9</v>
      </c>
      <c r="D6" s="123" t="s">
        <v>10</v>
      </c>
      <c r="E6" s="125" t="s">
        <v>11</v>
      </c>
      <c r="F6" s="123" t="s">
        <v>12</v>
      </c>
      <c r="G6" s="123"/>
      <c r="H6" s="123"/>
      <c r="I6" s="123"/>
      <c r="J6" s="123" t="s">
        <v>13</v>
      </c>
      <c r="K6" s="123"/>
      <c r="L6" s="123" t="s">
        <v>14</v>
      </c>
      <c r="M6" s="129"/>
      <c r="P6" s="13"/>
      <c r="Q6" s="13"/>
      <c r="R6" s="13"/>
      <c r="S6" s="13"/>
      <c r="T6" s="13"/>
    </row>
    <row r="7" spans="1:20" ht="25.2" customHeight="1" thickBot="1" x14ac:dyDescent="0.35">
      <c r="A7" s="225"/>
      <c r="B7" s="124"/>
      <c r="C7" s="124"/>
      <c r="D7" s="124"/>
      <c r="E7" s="126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24"/>
      <c r="M7" s="130"/>
      <c r="P7" s="13"/>
      <c r="Q7" s="13"/>
      <c r="R7" s="13"/>
      <c r="S7" s="13"/>
      <c r="T7" s="13"/>
    </row>
    <row r="8" spans="1:20" ht="15" thickBot="1" x14ac:dyDescent="0.35">
      <c r="A8" s="201" t="s">
        <v>21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3"/>
      <c r="P8" s="13"/>
      <c r="Q8" s="13"/>
      <c r="R8" s="13"/>
      <c r="S8" s="13"/>
      <c r="T8" s="13"/>
    </row>
    <row r="9" spans="1:20" ht="15" customHeight="1" x14ac:dyDescent="0.3">
      <c r="A9" s="46">
        <v>1</v>
      </c>
      <c r="B9" s="19" t="s">
        <v>236</v>
      </c>
      <c r="C9" s="57" t="s">
        <v>124</v>
      </c>
      <c r="D9" s="25" t="s">
        <v>22</v>
      </c>
      <c r="E9" s="25">
        <v>4</v>
      </c>
      <c r="F9" s="26">
        <v>1</v>
      </c>
      <c r="G9" s="19">
        <v>1</v>
      </c>
      <c r="H9" s="19"/>
      <c r="I9" s="19"/>
      <c r="J9" s="104">
        <f>SUM(F9:I9)*14</f>
        <v>28</v>
      </c>
      <c r="K9" s="19">
        <f>E9*25-J9</f>
        <v>72</v>
      </c>
      <c r="L9" s="131" t="s">
        <v>23</v>
      </c>
      <c r="M9" s="132"/>
      <c r="P9" s="13"/>
      <c r="Q9" s="13"/>
      <c r="R9" s="13"/>
      <c r="S9" s="13"/>
      <c r="T9" s="13"/>
    </row>
    <row r="10" spans="1:20" ht="15" customHeight="1" x14ac:dyDescent="0.3">
      <c r="A10" s="47">
        <v>2</v>
      </c>
      <c r="B10" s="20" t="s">
        <v>237</v>
      </c>
      <c r="C10" s="58" t="s">
        <v>125</v>
      </c>
      <c r="D10" s="21" t="s">
        <v>16</v>
      </c>
      <c r="E10" s="21">
        <v>3</v>
      </c>
      <c r="F10" s="23">
        <v>1</v>
      </c>
      <c r="G10" s="20">
        <v>1</v>
      </c>
      <c r="H10" s="20"/>
      <c r="I10" s="20"/>
      <c r="J10" s="56">
        <f t="shared" ref="J10:J16" si="0">SUM(F10:I10)*14</f>
        <v>28</v>
      </c>
      <c r="K10" s="20">
        <f>E10*25-J10</f>
        <v>47</v>
      </c>
      <c r="L10" s="153" t="s">
        <v>23</v>
      </c>
      <c r="M10" s="154"/>
      <c r="P10" s="13"/>
      <c r="Q10" s="13"/>
      <c r="R10" s="13"/>
      <c r="S10" s="13"/>
      <c r="T10" s="13"/>
    </row>
    <row r="11" spans="1:20" ht="15" customHeight="1" x14ac:dyDescent="0.3">
      <c r="A11" s="47">
        <v>3</v>
      </c>
      <c r="B11" s="20" t="s">
        <v>238</v>
      </c>
      <c r="C11" s="58" t="s">
        <v>45</v>
      </c>
      <c r="D11" s="21" t="s">
        <v>16</v>
      </c>
      <c r="E11" s="21">
        <v>4</v>
      </c>
      <c r="F11" s="23">
        <v>1</v>
      </c>
      <c r="G11" s="20">
        <v>1</v>
      </c>
      <c r="H11" s="20"/>
      <c r="I11" s="20"/>
      <c r="J11" s="20">
        <f t="shared" si="0"/>
        <v>28</v>
      </c>
      <c r="K11" s="20">
        <f>E11*25-J11</f>
        <v>72</v>
      </c>
      <c r="L11" s="146" t="s">
        <v>23</v>
      </c>
      <c r="M11" s="147"/>
      <c r="P11" s="13"/>
      <c r="Q11" s="13"/>
      <c r="R11" s="13"/>
      <c r="S11" s="13"/>
      <c r="T11" s="13"/>
    </row>
    <row r="12" spans="1:20" ht="28.8" x14ac:dyDescent="0.3">
      <c r="A12" s="47">
        <v>4</v>
      </c>
      <c r="B12" s="20" t="s">
        <v>239</v>
      </c>
      <c r="C12" s="58" t="s">
        <v>126</v>
      </c>
      <c r="D12" s="21" t="s">
        <v>16</v>
      </c>
      <c r="E12" s="21">
        <v>3</v>
      </c>
      <c r="F12" s="23">
        <v>1</v>
      </c>
      <c r="G12" s="20">
        <v>1</v>
      </c>
      <c r="H12" s="20"/>
      <c r="I12" s="20"/>
      <c r="J12" s="20">
        <f t="shared" si="0"/>
        <v>28</v>
      </c>
      <c r="K12" s="20">
        <f t="shared" ref="K12:K17" si="1">E12*25-J12</f>
        <v>47</v>
      </c>
      <c r="L12" s="153" t="s">
        <v>23</v>
      </c>
      <c r="M12" s="154"/>
      <c r="P12" s="13"/>
      <c r="Q12" s="13"/>
      <c r="R12" s="13"/>
      <c r="S12" s="13"/>
      <c r="T12" s="13"/>
    </row>
    <row r="13" spans="1:20" ht="28.8" x14ac:dyDescent="0.3">
      <c r="A13" s="47">
        <v>5</v>
      </c>
      <c r="B13" s="20" t="s">
        <v>240</v>
      </c>
      <c r="C13" s="58" t="s">
        <v>127</v>
      </c>
      <c r="D13" s="21" t="s">
        <v>16</v>
      </c>
      <c r="E13" s="21">
        <v>3</v>
      </c>
      <c r="F13" s="23">
        <v>1</v>
      </c>
      <c r="G13" s="20">
        <v>1</v>
      </c>
      <c r="H13" s="20"/>
      <c r="I13" s="20"/>
      <c r="J13" s="105">
        <f t="shared" si="0"/>
        <v>28</v>
      </c>
      <c r="K13" s="20">
        <f t="shared" si="1"/>
        <v>47</v>
      </c>
      <c r="L13" s="153" t="s">
        <v>23</v>
      </c>
      <c r="M13" s="154"/>
      <c r="P13" s="13"/>
      <c r="Q13" s="13"/>
      <c r="R13" s="13"/>
      <c r="S13" s="13"/>
      <c r="T13" s="13"/>
    </row>
    <row r="14" spans="1:20" ht="15" customHeight="1" x14ac:dyDescent="0.3">
      <c r="A14" s="47">
        <v>6</v>
      </c>
      <c r="B14" s="20" t="s">
        <v>241</v>
      </c>
      <c r="C14" s="58" t="s">
        <v>128</v>
      </c>
      <c r="D14" s="21" t="s">
        <v>16</v>
      </c>
      <c r="E14" s="21">
        <v>3</v>
      </c>
      <c r="F14" s="23">
        <v>1</v>
      </c>
      <c r="G14" s="20">
        <v>1</v>
      </c>
      <c r="H14" s="20"/>
      <c r="I14" s="20"/>
      <c r="J14" s="20">
        <f t="shared" si="0"/>
        <v>28</v>
      </c>
      <c r="K14" s="20">
        <f t="shared" si="1"/>
        <v>47</v>
      </c>
      <c r="L14" s="146" t="s">
        <v>23</v>
      </c>
      <c r="M14" s="147"/>
      <c r="P14" s="13"/>
      <c r="Q14" s="13"/>
      <c r="R14" s="13"/>
      <c r="S14" s="13"/>
      <c r="T14" s="13"/>
    </row>
    <row r="15" spans="1:20" ht="15" customHeight="1" x14ac:dyDescent="0.3">
      <c r="A15" s="47">
        <v>7</v>
      </c>
      <c r="B15" s="20" t="s">
        <v>242</v>
      </c>
      <c r="C15" s="58" t="s">
        <v>245</v>
      </c>
      <c r="D15" s="21" t="s">
        <v>16</v>
      </c>
      <c r="E15" s="21">
        <v>3</v>
      </c>
      <c r="F15" s="23"/>
      <c r="G15" s="20"/>
      <c r="H15" s="20"/>
      <c r="I15" s="20">
        <v>2</v>
      </c>
      <c r="J15" s="105">
        <f t="shared" si="0"/>
        <v>28</v>
      </c>
      <c r="K15" s="20">
        <f t="shared" si="1"/>
        <v>47</v>
      </c>
      <c r="L15" s="146" t="s">
        <v>24</v>
      </c>
      <c r="M15" s="147"/>
      <c r="P15" s="13"/>
      <c r="Q15" s="13"/>
      <c r="R15" s="13"/>
      <c r="S15" s="13"/>
      <c r="T15" s="13"/>
    </row>
    <row r="16" spans="1:20" ht="15" customHeight="1" x14ac:dyDescent="0.3">
      <c r="A16" s="47">
        <v>8</v>
      </c>
      <c r="B16" s="20" t="s">
        <v>243</v>
      </c>
      <c r="C16" s="58" t="s">
        <v>246</v>
      </c>
      <c r="D16" s="21" t="s">
        <v>16</v>
      </c>
      <c r="E16" s="21">
        <v>3</v>
      </c>
      <c r="F16" s="23"/>
      <c r="G16" s="20"/>
      <c r="H16" s="20"/>
      <c r="I16" s="20">
        <v>2</v>
      </c>
      <c r="J16" s="20">
        <f t="shared" si="0"/>
        <v>28</v>
      </c>
      <c r="K16" s="20">
        <f t="shared" si="1"/>
        <v>47</v>
      </c>
      <c r="L16" s="146" t="s">
        <v>24</v>
      </c>
      <c r="M16" s="147"/>
      <c r="P16" s="13"/>
      <c r="Q16" s="13"/>
      <c r="R16" s="13"/>
      <c r="S16" s="13"/>
      <c r="T16" s="13"/>
    </row>
    <row r="17" spans="1:20" ht="15" thickBot="1" x14ac:dyDescent="0.35">
      <c r="A17" s="47">
        <v>9</v>
      </c>
      <c r="B17" s="17" t="s">
        <v>244</v>
      </c>
      <c r="C17" s="59" t="s">
        <v>129</v>
      </c>
      <c r="D17" s="22" t="s">
        <v>16</v>
      </c>
      <c r="E17" s="22">
        <v>2</v>
      </c>
      <c r="F17" s="219" t="s">
        <v>132</v>
      </c>
      <c r="G17" s="133"/>
      <c r="H17" s="133"/>
      <c r="I17" s="133"/>
      <c r="J17" s="17"/>
      <c r="K17" s="17">
        <f t="shared" si="1"/>
        <v>50</v>
      </c>
      <c r="L17" s="133" t="s">
        <v>24</v>
      </c>
      <c r="M17" s="134"/>
      <c r="P17" s="13"/>
      <c r="Q17" s="13"/>
      <c r="R17" s="13"/>
      <c r="S17" s="13"/>
      <c r="T17" s="13"/>
    </row>
    <row r="18" spans="1:20" ht="14.4" customHeight="1" thickBot="1" x14ac:dyDescent="0.35">
      <c r="A18" s="207" t="s">
        <v>51</v>
      </c>
      <c r="B18" s="194"/>
      <c r="C18" s="194"/>
      <c r="D18" s="194"/>
      <c r="E18" s="193"/>
      <c r="F18" s="193"/>
      <c r="G18" s="193"/>
      <c r="H18" s="193"/>
      <c r="I18" s="193"/>
      <c r="J18" s="193"/>
      <c r="K18" s="193"/>
      <c r="L18" s="193"/>
      <c r="M18" s="195"/>
      <c r="P18" s="13"/>
      <c r="Q18" s="13"/>
      <c r="R18" s="13"/>
      <c r="S18" s="13"/>
      <c r="T18" s="13"/>
    </row>
    <row r="19" spans="1:20" x14ac:dyDescent="0.3">
      <c r="A19" s="46">
        <v>10</v>
      </c>
      <c r="B19" s="19" t="s">
        <v>247</v>
      </c>
      <c r="C19" s="57" t="s">
        <v>130</v>
      </c>
      <c r="D19" s="215" t="s">
        <v>16</v>
      </c>
      <c r="E19" s="215">
        <v>2</v>
      </c>
      <c r="F19" s="218">
        <v>1</v>
      </c>
      <c r="G19" s="131">
        <v>1</v>
      </c>
      <c r="H19" s="131"/>
      <c r="I19" s="131"/>
      <c r="J19" s="131">
        <f t="shared" ref="J19" si="2">SUM(F19:I19)*14</f>
        <v>28</v>
      </c>
      <c r="K19" s="131">
        <f t="shared" ref="K19" si="3">E19*25-J19</f>
        <v>22</v>
      </c>
      <c r="L19" s="131" t="s">
        <v>24</v>
      </c>
      <c r="M19" s="132"/>
      <c r="P19" s="13"/>
      <c r="Q19" s="13"/>
      <c r="R19" s="13"/>
      <c r="S19" s="13"/>
      <c r="T19" s="13"/>
    </row>
    <row r="20" spans="1:20" ht="30.6" customHeight="1" thickBot="1" x14ac:dyDescent="0.35">
      <c r="A20" s="92">
        <v>11</v>
      </c>
      <c r="B20" s="17" t="s">
        <v>248</v>
      </c>
      <c r="C20" s="59" t="s">
        <v>131</v>
      </c>
      <c r="D20" s="216"/>
      <c r="E20" s="216"/>
      <c r="F20" s="219"/>
      <c r="G20" s="133"/>
      <c r="H20" s="133"/>
      <c r="I20" s="133"/>
      <c r="J20" s="133"/>
      <c r="K20" s="133"/>
      <c r="L20" s="133"/>
      <c r="M20" s="134"/>
      <c r="P20" s="13"/>
      <c r="Q20" s="13"/>
      <c r="R20" s="13"/>
      <c r="S20" s="13"/>
      <c r="T20" s="13"/>
    </row>
    <row r="21" spans="1:20" ht="15" customHeight="1" x14ac:dyDescent="0.3">
      <c r="A21" s="230" t="s">
        <v>25</v>
      </c>
      <c r="B21" s="164"/>
      <c r="C21" s="165"/>
      <c r="D21" s="94" t="s">
        <v>26</v>
      </c>
      <c r="E21" s="177">
        <f t="shared" ref="E21:K21" si="4">SUM(E9:E20)</f>
        <v>30</v>
      </c>
      <c r="F21" s="55">
        <f t="shared" si="4"/>
        <v>7</v>
      </c>
      <c r="G21" s="53">
        <f t="shared" si="4"/>
        <v>7</v>
      </c>
      <c r="H21" s="53">
        <f t="shared" si="4"/>
        <v>0</v>
      </c>
      <c r="I21" s="53">
        <f t="shared" si="4"/>
        <v>4</v>
      </c>
      <c r="J21" s="179">
        <f t="shared" si="4"/>
        <v>252</v>
      </c>
      <c r="K21" s="179">
        <f t="shared" si="4"/>
        <v>498</v>
      </c>
      <c r="L21" s="75" t="s">
        <v>27</v>
      </c>
      <c r="M21" s="76" t="s">
        <v>133</v>
      </c>
      <c r="P21" s="13"/>
      <c r="Q21" s="13"/>
      <c r="R21" s="13"/>
      <c r="S21" s="13"/>
      <c r="T21" s="13"/>
    </row>
    <row r="22" spans="1:20" ht="15" customHeight="1" thickBot="1" x14ac:dyDescent="0.35">
      <c r="A22" s="231"/>
      <c r="B22" s="170"/>
      <c r="C22" s="171"/>
      <c r="D22" s="95" t="s">
        <v>28</v>
      </c>
      <c r="E22" s="178"/>
      <c r="F22" s="96">
        <f>COUNT(F9:F20)</f>
        <v>7</v>
      </c>
      <c r="G22" s="16">
        <f>COUNT(G9:G20)</f>
        <v>7</v>
      </c>
      <c r="H22" s="16">
        <f>COUNT(H9:H20)</f>
        <v>0</v>
      </c>
      <c r="I22" s="16">
        <f>COUNT(I9:I20)</f>
        <v>2</v>
      </c>
      <c r="J22" s="170"/>
      <c r="K22" s="170"/>
      <c r="L22" s="17">
        <f>COUNTIF(L1:L21,"=E")</f>
        <v>6</v>
      </c>
      <c r="M22" s="18">
        <f>COUNTIF(L1:L21,"=V")+COUNTIF(L1:L21,"=C")</f>
        <v>4</v>
      </c>
      <c r="P22" s="13"/>
      <c r="Q22" s="13"/>
      <c r="R22" s="13"/>
      <c r="S22" s="13"/>
      <c r="T22" s="13"/>
    </row>
    <row r="23" spans="1:20" ht="15" customHeight="1" thickBot="1" x14ac:dyDescent="0.35">
      <c r="A23" s="226" t="s">
        <v>52</v>
      </c>
      <c r="B23" s="227"/>
      <c r="C23" s="227"/>
      <c r="D23" s="227"/>
      <c r="E23" s="228"/>
      <c r="F23" s="228"/>
      <c r="G23" s="228"/>
      <c r="H23" s="228"/>
      <c r="I23" s="228"/>
      <c r="J23" s="228"/>
      <c r="K23" s="228"/>
      <c r="L23" s="228"/>
      <c r="M23" s="229"/>
      <c r="P23" s="13"/>
      <c r="Q23" s="12"/>
      <c r="R23" s="13"/>
      <c r="S23" s="13"/>
      <c r="T23" s="13"/>
    </row>
    <row r="24" spans="1:20" ht="15" customHeight="1" x14ac:dyDescent="0.3">
      <c r="A24" s="46">
        <v>12</v>
      </c>
      <c r="B24" s="19" t="s">
        <v>250</v>
      </c>
      <c r="C24" s="57" t="s">
        <v>123</v>
      </c>
      <c r="D24" s="25" t="s">
        <v>16</v>
      </c>
      <c r="E24" s="73">
        <v>2</v>
      </c>
      <c r="F24" s="67">
        <v>1</v>
      </c>
      <c r="G24" s="19">
        <v>1</v>
      </c>
      <c r="H24" s="19"/>
      <c r="I24" s="19"/>
      <c r="J24" s="19">
        <f t="shared" ref="J24:J25" si="5">SUM(F24:I24)*14</f>
        <v>28</v>
      </c>
      <c r="K24" s="19">
        <f t="shared" ref="K24:K25" si="6">E24*25-J24</f>
        <v>22</v>
      </c>
      <c r="L24" s="131" t="s">
        <v>24</v>
      </c>
      <c r="M24" s="132"/>
      <c r="P24" s="13"/>
      <c r="Q24" s="12"/>
      <c r="R24" s="13"/>
      <c r="S24" s="13"/>
      <c r="T24" s="13"/>
    </row>
    <row r="25" spans="1:20" ht="15.75" customHeight="1" thickBot="1" x14ac:dyDescent="0.35">
      <c r="A25" s="48">
        <v>14</v>
      </c>
      <c r="B25" s="108" t="s">
        <v>251</v>
      </c>
      <c r="C25" s="59" t="s">
        <v>46</v>
      </c>
      <c r="D25" s="22" t="s">
        <v>15</v>
      </c>
      <c r="E25" s="66">
        <v>3</v>
      </c>
      <c r="F25" s="68"/>
      <c r="G25" s="17"/>
      <c r="H25" s="17"/>
      <c r="I25" s="17">
        <v>4</v>
      </c>
      <c r="J25" s="17">
        <f t="shared" si="5"/>
        <v>56</v>
      </c>
      <c r="K25" s="17">
        <f t="shared" si="6"/>
        <v>19</v>
      </c>
      <c r="L25" s="133" t="s">
        <v>24</v>
      </c>
      <c r="M25" s="134"/>
      <c r="P25" s="13"/>
      <c r="Q25" s="12"/>
      <c r="R25" s="13"/>
      <c r="S25" s="13"/>
      <c r="T25" s="13"/>
    </row>
    <row r="26" spans="1:20" ht="15.75" customHeight="1" thickBot="1" x14ac:dyDescent="0.35">
      <c r="B26" s="1"/>
      <c r="C26" s="106"/>
      <c r="D26" s="1"/>
      <c r="E26" s="1"/>
      <c r="F26" s="1"/>
      <c r="G26" s="1"/>
      <c r="H26" s="1"/>
      <c r="I26" s="1"/>
      <c r="J26" s="1"/>
      <c r="K26" s="1"/>
      <c r="L26" s="107"/>
      <c r="M26" s="107"/>
      <c r="P26" s="13"/>
      <c r="Q26" s="12"/>
      <c r="R26" s="13"/>
      <c r="S26" s="13"/>
      <c r="T26" s="13"/>
    </row>
    <row r="27" spans="1:20" ht="15" customHeight="1" thickBot="1" x14ac:dyDescent="0.35">
      <c r="B27" s="222" t="s">
        <v>122</v>
      </c>
      <c r="C27" s="223"/>
      <c r="D27" s="99"/>
      <c r="E27" s="103">
        <v>10</v>
      </c>
      <c r="F27" s="99"/>
      <c r="G27" s="49"/>
      <c r="H27" s="49"/>
      <c r="I27" s="49"/>
      <c r="J27" s="49"/>
      <c r="K27" s="49"/>
      <c r="L27" s="50"/>
      <c r="M27" s="51"/>
      <c r="P27" s="13"/>
      <c r="Q27" s="12"/>
      <c r="R27" s="13"/>
      <c r="S27" s="13"/>
      <c r="T27" s="13"/>
    </row>
    <row r="28" spans="1:20" ht="18" customHeight="1" thickBot="1" x14ac:dyDescent="0.35">
      <c r="B28" s="3"/>
      <c r="C28" s="3"/>
      <c r="D28" s="1"/>
      <c r="E28" s="3"/>
      <c r="F28" s="3"/>
      <c r="G28" s="3"/>
      <c r="H28" s="1"/>
      <c r="I28" s="1"/>
      <c r="J28" s="3"/>
      <c r="K28" s="3"/>
      <c r="L28" s="221"/>
      <c r="M28" s="221"/>
      <c r="P28" s="13"/>
      <c r="Q28" s="13"/>
      <c r="R28" s="13"/>
      <c r="S28" s="13"/>
      <c r="T28" s="13"/>
    </row>
    <row r="29" spans="1:20" ht="15" customHeight="1" x14ac:dyDescent="0.3">
      <c r="B29" s="160" t="s">
        <v>30</v>
      </c>
      <c r="C29" s="40" t="str">
        <f>Sem_I!C32</f>
        <v>Discipline Obligatorii:</v>
      </c>
      <c r="D29" s="163">
        <f>SUM(F9:I17)</f>
        <v>16</v>
      </c>
      <c r="E29" s="164"/>
      <c r="F29" s="164"/>
      <c r="G29" s="164"/>
      <c r="H29" s="164"/>
      <c r="I29" s="164"/>
      <c r="J29" s="164"/>
      <c r="K29" s="164"/>
      <c r="L29" s="164"/>
      <c r="M29" s="165"/>
      <c r="P29" s="13"/>
      <c r="Q29" s="13"/>
      <c r="R29" s="13"/>
      <c r="S29" s="13"/>
      <c r="T29" s="13"/>
    </row>
    <row r="30" spans="1:20" ht="15" customHeight="1" x14ac:dyDescent="0.3">
      <c r="B30" s="161"/>
      <c r="C30" s="41" t="str">
        <f>Sem_I!C33</f>
        <v>Discipline Opționale:</v>
      </c>
      <c r="D30" s="166">
        <f>SUM(F19:I20)</f>
        <v>2</v>
      </c>
      <c r="E30" s="167"/>
      <c r="F30" s="167"/>
      <c r="G30" s="167"/>
      <c r="H30" s="167"/>
      <c r="I30" s="167"/>
      <c r="J30" s="167"/>
      <c r="K30" s="167"/>
      <c r="L30" s="167"/>
      <c r="M30" s="168"/>
      <c r="P30" s="13"/>
      <c r="Q30" s="13"/>
      <c r="R30" s="13"/>
      <c r="S30" s="13"/>
      <c r="T30" s="13"/>
    </row>
    <row r="31" spans="1:20" ht="15" thickBot="1" x14ac:dyDescent="0.35">
      <c r="B31" s="162"/>
      <c r="C31" s="42" t="str">
        <f>Sem_I!C34</f>
        <v>Discipline Facultative:</v>
      </c>
      <c r="D31" s="169">
        <f>SUM(F24:I25)</f>
        <v>6</v>
      </c>
      <c r="E31" s="170"/>
      <c r="F31" s="170"/>
      <c r="G31" s="170"/>
      <c r="H31" s="170"/>
      <c r="I31" s="170"/>
      <c r="J31" s="170"/>
      <c r="K31" s="170"/>
      <c r="L31" s="170"/>
      <c r="M31" s="171"/>
      <c r="P31" s="13"/>
      <c r="Q31" s="13"/>
      <c r="R31" s="13"/>
      <c r="S31" s="13"/>
      <c r="T31" s="13"/>
    </row>
    <row r="32" spans="1:20" x14ac:dyDescent="0.3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P32" s="13"/>
      <c r="Q32" s="13"/>
      <c r="R32" s="13"/>
      <c r="S32" s="13"/>
      <c r="T32" s="13"/>
    </row>
    <row r="33" spans="2:20" x14ac:dyDescent="0.3">
      <c r="B33" s="4" t="s">
        <v>34</v>
      </c>
      <c r="C33" s="9"/>
      <c r="D33" s="1"/>
      <c r="E33" s="119" t="s">
        <v>35</v>
      </c>
      <c r="F33" s="119"/>
      <c r="G33" s="4"/>
      <c r="H33" s="1"/>
      <c r="I33" s="1"/>
      <c r="J33" s="155" t="s">
        <v>36</v>
      </c>
      <c r="K33" s="155"/>
      <c r="L33" s="155"/>
      <c r="M33" s="155"/>
      <c r="P33" s="13"/>
      <c r="Q33" s="13"/>
      <c r="R33" s="13"/>
      <c r="S33" s="13"/>
      <c r="T33" s="13"/>
    </row>
    <row r="34" spans="2:20" x14ac:dyDescent="0.3">
      <c r="B34" s="117" t="str">
        <f>Sem_I!B37</f>
        <v>Mihnea-Cosmin COSTOIU</v>
      </c>
      <c r="C34" s="117"/>
      <c r="D34" s="156" t="str">
        <f>Sem_I!D37</f>
        <v>Marius Claudiu LANGA</v>
      </c>
      <c r="E34" s="156"/>
      <c r="F34" s="156"/>
      <c r="G34" s="156"/>
      <c r="H34" s="156"/>
      <c r="I34" s="156"/>
      <c r="J34" s="157" t="str">
        <f>Sem_I!J37</f>
        <v>Maria Magdalena STAN</v>
      </c>
      <c r="K34" s="157"/>
      <c r="L34" s="157"/>
      <c r="M34" s="157"/>
      <c r="P34" s="13"/>
      <c r="Q34" s="13"/>
      <c r="R34" s="13"/>
      <c r="S34" s="13"/>
      <c r="T34" s="13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3"/>
      <c r="Q35" s="13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13"/>
      <c r="Q36" s="13"/>
      <c r="R36" s="13"/>
      <c r="S36" s="13"/>
      <c r="T36" s="13"/>
    </row>
    <row r="37" spans="2:20" ht="15" customHeight="1" x14ac:dyDescent="0.3">
      <c r="B37" s="1"/>
      <c r="C37" s="1"/>
      <c r="H37" s="4"/>
      <c r="I37" s="4"/>
      <c r="J37" s="1"/>
      <c r="K37" s="1"/>
      <c r="L37" s="1"/>
    </row>
    <row r="38" spans="2:20" ht="15" customHeight="1" x14ac:dyDescent="0.3">
      <c r="B38" s="1"/>
      <c r="C38" s="1"/>
      <c r="H38" s="4"/>
      <c r="I38" s="4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H46" s="1"/>
      <c r="I46" s="1"/>
      <c r="J46" s="1"/>
      <c r="K46" s="1"/>
      <c r="L46" s="1"/>
    </row>
    <row r="47" spans="2:20" x14ac:dyDescent="0.3">
      <c r="B47" s="1"/>
      <c r="C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A49" s="158" t="s">
        <v>55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</row>
    <row r="50" spans="1:13" x14ac:dyDescent="0.3">
      <c r="A50" s="159" t="s">
        <v>38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</row>
    <row r="51" spans="1:13" x14ac:dyDescent="0.3">
      <c r="B51" s="1"/>
      <c r="C51" s="1"/>
      <c r="H51" s="1"/>
      <c r="I51" s="1"/>
      <c r="J51" s="1"/>
      <c r="K51" s="1"/>
      <c r="L51" s="1"/>
    </row>
    <row r="52" spans="1:13" ht="14.4" customHeight="1" x14ac:dyDescent="0.3">
      <c r="B52" s="1"/>
      <c r="C52" s="1"/>
      <c r="D52" s="4"/>
      <c r="E52" s="4"/>
      <c r="F52" s="4"/>
      <c r="G52" s="4"/>
      <c r="H52" s="1"/>
      <c r="I52" s="1"/>
      <c r="J52" s="1"/>
      <c r="K52" s="1"/>
      <c r="L52" s="1"/>
    </row>
    <row r="53" spans="1:13" x14ac:dyDescent="0.3">
      <c r="B53" s="1"/>
      <c r="C53" s="1"/>
      <c r="D53" s="4"/>
      <c r="E53" s="4"/>
      <c r="F53" s="4"/>
      <c r="G53" s="4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4"/>
      <c r="F55" s="4"/>
      <c r="G55" s="4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4"/>
      <c r="F56" s="4"/>
      <c r="G56" s="4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</sheetData>
  <sheetProtection formatCells="0" formatRows="0" insertRows="0" insertHyperlinks="0" deleteRows="0" sort="0" autoFilter="0" pivotTables="0"/>
  <protectedRanges>
    <protectedRange sqref="K1:L1 A9:XFD9 C10:XFD16 A24:XFD24 A25:B26 A10:B17 A19:XFD20" name="Editabil"/>
  </protectedRanges>
  <mergeCells count="58">
    <mergeCell ref="L15:M15"/>
    <mergeCell ref="D19:D20"/>
    <mergeCell ref="E19:E20"/>
    <mergeCell ref="H19:H20"/>
    <mergeCell ref="I19:I20"/>
    <mergeCell ref="J19:J20"/>
    <mergeCell ref="L16:M16"/>
    <mergeCell ref="L17:M17"/>
    <mergeCell ref="L10:M10"/>
    <mergeCell ref="L11:M11"/>
    <mergeCell ref="L12:M12"/>
    <mergeCell ref="L13:M13"/>
    <mergeCell ref="L14:M14"/>
    <mergeCell ref="K1:L1"/>
    <mergeCell ref="B2:C2"/>
    <mergeCell ref="K2:L2"/>
    <mergeCell ref="C3:G3"/>
    <mergeCell ref="K3:L3"/>
    <mergeCell ref="D1:H1"/>
    <mergeCell ref="D2:H2"/>
    <mergeCell ref="C4:G4"/>
    <mergeCell ref="K4:L4"/>
    <mergeCell ref="B6:B7"/>
    <mergeCell ref="C6:C7"/>
    <mergeCell ref="D6:D7"/>
    <mergeCell ref="E6:E7"/>
    <mergeCell ref="A6:A7"/>
    <mergeCell ref="A8:M8"/>
    <mergeCell ref="A18:M18"/>
    <mergeCell ref="A23:M23"/>
    <mergeCell ref="A21:C22"/>
    <mergeCell ref="F17:I17"/>
    <mergeCell ref="F6:I6"/>
    <mergeCell ref="J6:K6"/>
    <mergeCell ref="L6:M7"/>
    <mergeCell ref="L9:M9"/>
    <mergeCell ref="L19:M20"/>
    <mergeCell ref="E21:E22"/>
    <mergeCell ref="J21:J22"/>
    <mergeCell ref="K21:K22"/>
    <mergeCell ref="F19:F20"/>
    <mergeCell ref="G19:G20"/>
    <mergeCell ref="A49:M49"/>
    <mergeCell ref="A50:M50"/>
    <mergeCell ref="K19:K20"/>
    <mergeCell ref="L28:M28"/>
    <mergeCell ref="L25:M25"/>
    <mergeCell ref="L24:M24"/>
    <mergeCell ref="B29:B31"/>
    <mergeCell ref="D29:M29"/>
    <mergeCell ref="D30:M30"/>
    <mergeCell ref="D31:M31"/>
    <mergeCell ref="B34:C34"/>
    <mergeCell ref="D34:I34"/>
    <mergeCell ref="J34:M34"/>
    <mergeCell ref="J33:M33"/>
    <mergeCell ref="E33:F33"/>
    <mergeCell ref="B27:C27"/>
  </mergeCells>
  <phoneticPr fontId="14" type="noConversion"/>
  <conditionalFormatting sqref="D1:D26 D28:D48">
    <cfRule type="cellIs" dxfId="10" priority="1" operator="equal">
      <formula>"DI"</formula>
    </cfRule>
    <cfRule type="cellIs" dxfId="9" priority="2" operator="equal">
      <formula>"DM"</formula>
    </cfRule>
    <cfRule type="cellIs" dxfId="8" priority="3" operator="equal">
      <formula>"DJ"</formula>
    </cfRule>
    <cfRule type="cellIs" dxfId="7" priority="4" operator="equal">
      <formula>"D"</formula>
    </cfRule>
    <cfRule type="cellIs" dxfId="6" priority="5" operator="equal">
      <formula>"SI"</formula>
    </cfRule>
    <cfRule type="cellIs" dxfId="5" priority="6" operator="equal">
      <formula>"SM"</formula>
    </cfRule>
    <cfRule type="cellIs" dxfId="4" priority="7" operator="equal">
      <formula>"SJ"</formula>
    </cfRule>
    <cfRule type="cellIs" dxfId="3" priority="8" operator="equal">
      <formula>"S"</formula>
    </cfRule>
    <cfRule type="cellIs" dxfId="2" priority="10" operator="equal">
      <formula>"C"</formula>
    </cfRule>
    <cfRule type="cellIs" dxfId="1" priority="11" operator="equal">
      <formula>"F"</formula>
    </cfRule>
    <cfRule type="cellIs" dxfId="0" priority="12" operator="equal">
      <formula>"DS"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35" max="12" man="1"/>
  </rowBreaks>
  <ignoredErrors>
    <ignoredError sqref="J9 J19 J2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Sem_I</vt:lpstr>
      <vt:lpstr>Sem_II</vt:lpstr>
      <vt:lpstr>Sem_III</vt:lpstr>
      <vt:lpstr>Sem_IV</vt:lpstr>
      <vt:lpstr>Sem_V</vt:lpstr>
      <vt:lpstr>Sem_VI</vt:lpstr>
      <vt:lpstr>Sem_I!Print_Area</vt:lpstr>
      <vt:lpstr>Sem_II!Print_Area</vt:lpstr>
      <vt:lpstr>Sem_III!Print_Area</vt:lpstr>
      <vt:lpstr>Sem_IV!Print_Area</vt:lpstr>
      <vt:lpstr>Sem_V!Print_Area</vt:lpstr>
      <vt:lpstr>Sem_VI!Print_Area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MARIA-MAGDALENA STAN (139054)</cp:lastModifiedBy>
  <cp:revision/>
  <cp:lastPrinted>2024-07-23T02:51:46Z</cp:lastPrinted>
  <dcterms:created xsi:type="dcterms:W3CDTF">2015-06-05T18:19:34Z</dcterms:created>
  <dcterms:modified xsi:type="dcterms:W3CDTF">2025-01-10T09:48:29Z</dcterms:modified>
  <cp:category/>
  <cp:contentStatus/>
</cp:coreProperties>
</file>