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AN 2024-2025\planuri DDAP cu voluntariat modificat 9 OCT rom si engleza\Planuri transpuse DDAP coduri modif licenta dec 2024\"/>
    </mc:Choice>
  </mc:AlternateContent>
  <xr:revisionPtr revIDLastSave="0" documentId="13_ncr:1_{39D02AEA-37E8-4F71-BF2D-B4504E060E7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" sheetId="28" r:id="rId5"/>
    <sheet name="Sem_VI" sheetId="21" r:id="rId6"/>
  </sheets>
  <definedNames>
    <definedName name="_xlnm.Print_Area" localSheetId="0">Sem_I!$A$1:$M$52</definedName>
    <definedName name="_xlnm.Print_Area" localSheetId="1">Sem_II!$A$1:$M$54</definedName>
    <definedName name="_xlnm.Print_Area" localSheetId="2">Sem_III!$A$1:$M$56</definedName>
    <definedName name="_xlnm.Print_Area" localSheetId="3">Sem_IV!$A$1:$M$56</definedName>
    <definedName name="_xlnm.Print_Area" localSheetId="4">Sem_V!$A$1:$M$59</definedName>
    <definedName name="_xlnm.Print_Area" localSheetId="5">Sem_VI!$A$1:$M$56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6" l="1"/>
  <c r="E20" i="25"/>
  <c r="E20" i="24"/>
  <c r="E19" i="14"/>
  <c r="J28" i="21"/>
  <c r="J27" i="21"/>
  <c r="K27" i="21" s="1"/>
  <c r="J26" i="21"/>
  <c r="K26" i="21" s="1"/>
  <c r="J25" i="21"/>
  <c r="K25" i="21" s="1"/>
  <c r="J28" i="28"/>
  <c r="J27" i="28"/>
  <c r="K27" i="28" s="1"/>
  <c r="J26" i="28"/>
  <c r="K26" i="28" s="1"/>
  <c r="J24" i="26"/>
  <c r="J23" i="25"/>
  <c r="J24" i="24"/>
  <c r="J23" i="24"/>
  <c r="J23" i="14"/>
  <c r="J22" i="14"/>
  <c r="K22" i="14" s="1"/>
  <c r="J24" i="21"/>
  <c r="K24" i="21" s="1"/>
  <c r="J19" i="21"/>
  <c r="J17" i="21"/>
  <c r="J13" i="21"/>
  <c r="J12" i="21"/>
  <c r="J11" i="21"/>
  <c r="J10" i="21"/>
  <c r="J9" i="21"/>
  <c r="K15" i="21"/>
  <c r="J15" i="21"/>
  <c r="J14" i="21"/>
  <c r="K14" i="21" s="1"/>
  <c r="D2" i="28"/>
  <c r="J19" i="26"/>
  <c r="K19" i="26" s="1"/>
  <c r="J16" i="26"/>
  <c r="K16" i="26" s="1"/>
  <c r="F21" i="26"/>
  <c r="G21" i="26"/>
  <c r="H21" i="26"/>
  <c r="I21" i="26"/>
  <c r="F22" i="26"/>
  <c r="G22" i="26"/>
  <c r="H22" i="26"/>
  <c r="I22" i="26"/>
  <c r="L22" i="26"/>
  <c r="M22" i="26"/>
  <c r="J25" i="26"/>
  <c r="J9" i="28"/>
  <c r="K9" i="28" s="1"/>
  <c r="J10" i="28"/>
  <c r="K10" i="28" s="1"/>
  <c r="J11" i="28"/>
  <c r="K11" i="28" s="1"/>
  <c r="J12" i="28"/>
  <c r="K12" i="28" s="1"/>
  <c r="J13" i="28"/>
  <c r="D26" i="14"/>
  <c r="L20" i="14"/>
  <c r="M20" i="14"/>
  <c r="L22" i="21"/>
  <c r="M22" i="21"/>
  <c r="M22" i="28"/>
  <c r="M21" i="25"/>
  <c r="M21" i="24"/>
  <c r="K2" i="24" l="1"/>
  <c r="J13" i="24" l="1"/>
  <c r="D32" i="21" l="1"/>
  <c r="J25" i="28"/>
  <c r="K25" i="28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K11" i="21"/>
  <c r="K17" i="21"/>
  <c r="K12" i="21"/>
  <c r="J17" i="28"/>
  <c r="K17" i="28" s="1"/>
  <c r="J9" i="24"/>
  <c r="K19" i="21"/>
  <c r="J19" i="28"/>
  <c r="K19" i="28" s="1"/>
  <c r="J14" i="24"/>
  <c r="K14" i="24" s="1"/>
  <c r="J14" i="25"/>
  <c r="K14" i="25" s="1"/>
  <c r="J14" i="26"/>
  <c r="K14" i="26" s="1"/>
  <c r="J18" i="25"/>
  <c r="K18" i="25" s="1"/>
  <c r="K10" i="21" l="1"/>
  <c r="K13" i="21"/>
  <c r="C34" i="21"/>
  <c r="C32" i="28"/>
  <c r="C30" i="26"/>
  <c r="C29" i="25"/>
  <c r="C29" i="24"/>
  <c r="J10" i="25"/>
  <c r="K10" i="25" s="1"/>
  <c r="J11" i="25"/>
  <c r="K11" i="25" s="1"/>
  <c r="J12" i="25"/>
  <c r="K12" i="25" s="1"/>
  <c r="J13" i="25"/>
  <c r="K13" i="25" s="1"/>
  <c r="K2" i="21"/>
  <c r="K2" i="26"/>
  <c r="J37" i="21"/>
  <c r="J35" i="28"/>
  <c r="J33" i="26"/>
  <c r="J32" i="25"/>
  <c r="J32" i="24"/>
  <c r="D37" i="21"/>
  <c r="D35" i="28"/>
  <c r="D33" i="26"/>
  <c r="D32" i="25"/>
  <c r="D32" i="24"/>
  <c r="B37" i="21"/>
  <c r="B35" i="28"/>
  <c r="B33" i="26"/>
  <c r="B32" i="25"/>
  <c r="B32" i="24"/>
  <c r="C33" i="21"/>
  <c r="C31" i="28"/>
  <c r="C29" i="26"/>
  <c r="C28" i="25"/>
  <c r="C28" i="24"/>
  <c r="C32" i="21"/>
  <c r="C30" i="28"/>
  <c r="C28" i="26"/>
  <c r="C27" i="25"/>
  <c r="C27" i="24"/>
  <c r="C4" i="21"/>
  <c r="C4" i="28"/>
  <c r="C4" i="26"/>
  <c r="C4" i="25"/>
  <c r="C4" i="24"/>
  <c r="K3" i="21"/>
  <c r="K3" i="26"/>
  <c r="K3" i="24"/>
  <c r="J4" i="21"/>
  <c r="J4" i="28"/>
  <c r="J4" i="26"/>
  <c r="J4" i="25"/>
  <c r="J4" i="24"/>
  <c r="J3" i="21"/>
  <c r="J3" i="28"/>
  <c r="J3" i="26"/>
  <c r="J3" i="25"/>
  <c r="J3" i="24"/>
  <c r="J2" i="21"/>
  <c r="J2" i="28"/>
  <c r="J2" i="26"/>
  <c r="J2" i="25"/>
  <c r="J2" i="24"/>
  <c r="C3" i="21"/>
  <c r="C3" i="28"/>
  <c r="C3" i="26"/>
  <c r="C3" i="25"/>
  <c r="D2" i="21"/>
  <c r="D2" i="26"/>
  <c r="D2" i="25"/>
  <c r="C3" i="24"/>
  <c r="D2" i="24"/>
  <c r="D34" i="21"/>
  <c r="D33" i="21"/>
  <c r="D32" i="28"/>
  <c r="D31" i="28"/>
  <c r="D30" i="28"/>
  <c r="J24" i="28"/>
  <c r="K24" i="28" s="1"/>
  <c r="L22" i="28"/>
  <c r="I22" i="28"/>
  <c r="H22" i="28"/>
  <c r="G22" i="28"/>
  <c r="F22" i="28"/>
  <c r="I21" i="28"/>
  <c r="H21" i="28"/>
  <c r="G21" i="28"/>
  <c r="F21" i="28"/>
  <c r="E21" i="28"/>
  <c r="J15" i="28"/>
  <c r="K15" i="28" s="1"/>
  <c r="D30" i="26"/>
  <c r="D29" i="26"/>
  <c r="D28" i="26"/>
  <c r="J13" i="26"/>
  <c r="J12" i="26"/>
  <c r="K12" i="26" s="1"/>
  <c r="J11" i="26"/>
  <c r="K11" i="26" s="1"/>
  <c r="J10" i="26"/>
  <c r="K10" i="26" s="1"/>
  <c r="J9" i="26"/>
  <c r="D29" i="25"/>
  <c r="D28" i="25"/>
  <c r="D27" i="25"/>
  <c r="J24" i="25"/>
  <c r="L21" i="25"/>
  <c r="I21" i="25"/>
  <c r="H21" i="25"/>
  <c r="G21" i="25"/>
  <c r="F21" i="25"/>
  <c r="I20" i="25"/>
  <c r="H20" i="25"/>
  <c r="G20" i="25"/>
  <c r="F20" i="25"/>
  <c r="J16" i="25"/>
  <c r="K16" i="25" s="1"/>
  <c r="J9" i="25"/>
  <c r="K9" i="25" s="1"/>
  <c r="D29" i="24"/>
  <c r="D28" i="24"/>
  <c r="D27" i="24"/>
  <c r="L21" i="24"/>
  <c r="I21" i="24"/>
  <c r="H21" i="24"/>
  <c r="G21" i="24"/>
  <c r="F21" i="24"/>
  <c r="I20" i="24"/>
  <c r="H20" i="24"/>
  <c r="G20" i="24"/>
  <c r="F20" i="24"/>
  <c r="J18" i="24"/>
  <c r="K18" i="24" s="1"/>
  <c r="J16" i="24"/>
  <c r="K16" i="24" s="1"/>
  <c r="J15" i="24"/>
  <c r="K15" i="24" s="1"/>
  <c r="K13" i="24"/>
  <c r="J12" i="24"/>
  <c r="K12" i="24" s="1"/>
  <c r="J11" i="24"/>
  <c r="K11" i="24" s="1"/>
  <c r="J10" i="24"/>
  <c r="K10" i="24" s="1"/>
  <c r="K9" i="24"/>
  <c r="J21" i="26" l="1"/>
  <c r="K20" i="24"/>
  <c r="J20" i="25"/>
  <c r="J20" i="24"/>
  <c r="K21" i="28"/>
  <c r="J21" i="28"/>
  <c r="K9" i="26"/>
  <c r="K21" i="26" s="1"/>
  <c r="K20" i="25"/>
  <c r="D27" i="14"/>
  <c r="D28" i="14"/>
  <c r="J9" i="14"/>
  <c r="I22" i="21"/>
  <c r="H22" i="21"/>
  <c r="G22" i="21"/>
  <c r="F22" i="21"/>
  <c r="I21" i="21"/>
  <c r="H21" i="21"/>
  <c r="G21" i="21"/>
  <c r="F21" i="21"/>
  <c r="E21" i="21"/>
  <c r="I20" i="14"/>
  <c r="H20" i="14"/>
  <c r="G20" i="14"/>
  <c r="F20" i="14"/>
  <c r="I19" i="14"/>
  <c r="H19" i="14"/>
  <c r="G19" i="14"/>
  <c r="F19" i="14"/>
  <c r="J17" i="14"/>
  <c r="K17" i="14" s="1"/>
  <c r="K9" i="21" l="1"/>
  <c r="K21" i="21" s="1"/>
  <c r="J21" i="21"/>
  <c r="K9" i="14"/>
  <c r="K19" i="14" s="1"/>
  <c r="J19" i="14"/>
</calcChain>
</file>

<file path=xl/sharedStrings.xml><?xml version="1.0" encoding="utf-8"?>
<sst xmlns="http://schemas.openxmlformats.org/spreadsheetml/2006/main" count="520" uniqueCount="221">
  <si>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</si>
  <si>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</si>
  <si>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</si>
  <si>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</si>
  <si>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</si>
  <si>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</si>
  <si>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</si>
  <si>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</si>
  <si>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</si>
  <si>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</si>
  <si>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</si>
  <si>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</si>
  <si>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</si>
  <si>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</si>
  <si>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</si>
  <si>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</si>
  <si>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</si>
  <si>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</si>
  <si>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</si>
  <si>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</si>
  <si>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</si>
  <si>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</si>
  <si>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</si>
  <si>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</si>
  <si>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</si>
  <si>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Statistici:</t>
  </si>
  <si>
    <t>ECTS/Ore:</t>
  </si>
  <si>
    <t>Ex.</t>
  </si>
  <si>
    <t>Număr:</t>
  </si>
  <si>
    <t>Psihologia educației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</si>
  <si>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</si>
  <si>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</si>
  <si>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</si>
  <si>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</si>
  <si>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</si>
  <si>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</si>
  <si>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</si>
  <si>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</si>
  <si>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</si>
  <si>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</si>
  <si>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</si>
  <si>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2024 - 2025</t>
  </si>
  <si>
    <t>Pedagogie II:
- Teoria și metodologia instruirii
- Teoria și metodologia evaluării</t>
  </si>
  <si>
    <t>Didactica specializării</t>
  </si>
  <si>
    <t>Nr. Crt.</t>
  </si>
  <si>
    <t>2025 - 2026</t>
  </si>
  <si>
    <t>III</t>
  </si>
  <si>
    <t>Instruire asistată de calculator</t>
  </si>
  <si>
    <t>Nr.
Crt.</t>
  </si>
  <si>
    <t>60 ore (2 sapt *30 ore/săpt)</t>
  </si>
  <si>
    <t>Discipline Opționale (Op)</t>
  </si>
  <si>
    <t>Discipline Facultative (Fac)</t>
  </si>
  <si>
    <t>Avizat Direcția evaluarea și asigurarea calității,</t>
  </si>
  <si>
    <t>Științe administrative</t>
  </si>
  <si>
    <t>Administrație publică</t>
  </si>
  <si>
    <t>Teoria generală a dreptului</t>
  </si>
  <si>
    <t>Drept constituțional</t>
  </si>
  <si>
    <t>Sociologie</t>
  </si>
  <si>
    <t>Finanțe publice</t>
  </si>
  <si>
    <t>Dreptul mediului</t>
  </si>
  <si>
    <t>Carmen-Constantina NENU</t>
  </si>
  <si>
    <t>Andreea DRĂGHICI</t>
  </si>
  <si>
    <t>Instituții politice</t>
  </si>
  <si>
    <t xml:space="preserve">Drept administrativ </t>
  </si>
  <si>
    <t>Economie</t>
  </si>
  <si>
    <t>Civilizație și societăți europene</t>
  </si>
  <si>
    <t>Logică</t>
  </si>
  <si>
    <t>Elemente de tehnologie a informaţiilor şi comunicare electronică</t>
  </si>
  <si>
    <t>Funcționarul public. Carieră și răspunderea juridică</t>
  </si>
  <si>
    <t>Managementul serviciilor publice</t>
  </si>
  <si>
    <t>Sisteme administrative comparate</t>
  </si>
  <si>
    <t>Management public</t>
  </si>
  <si>
    <t>Drept comercial</t>
  </si>
  <si>
    <t>Mondializare şi regionalizare</t>
  </si>
  <si>
    <t>Elemente de procedură civilă</t>
  </si>
  <si>
    <t>Managementul proiectelor</t>
  </si>
  <si>
    <t>Practica de specialitate</t>
  </si>
  <si>
    <t>Protectia copilului si a unor categorii speciale de persoane</t>
  </si>
  <si>
    <t>Elemente de urbanism</t>
  </si>
  <si>
    <t>Instituții administrative</t>
  </si>
  <si>
    <t>2024 - 2027</t>
  </si>
  <si>
    <t>Dreptul muncii</t>
  </si>
  <si>
    <t>Contencios administrativ</t>
  </si>
  <si>
    <t>Politici publice</t>
  </si>
  <si>
    <t>Drept electoral</t>
  </si>
  <si>
    <t>Statistică</t>
  </si>
  <si>
    <t>Arhivistica si documentaristica</t>
  </si>
  <si>
    <t>Drepturile consumatorului</t>
  </si>
  <si>
    <t>Drept financiar și fiscal</t>
  </si>
  <si>
    <t>Etică și integritate academică</t>
  </si>
  <si>
    <t>Protectia juridica a drepturilor omului *</t>
  </si>
  <si>
    <t>Limba straina V *</t>
  </si>
  <si>
    <t>Managementul resurselor umane în administrația publică</t>
  </si>
  <si>
    <t>Etică și deontologie în administrația publică</t>
  </si>
  <si>
    <t xml:space="preserve">Dreptul Uniunii Europene </t>
  </si>
  <si>
    <t>Metodologia cercetării științifice</t>
  </si>
  <si>
    <t>Știința administrației</t>
  </si>
  <si>
    <t>Dreptul securității sociale</t>
  </si>
  <si>
    <t>Practică pentru elaborarea lucrării de licență</t>
  </si>
  <si>
    <t>Dreptul transporturilor</t>
  </si>
  <si>
    <t>Demografie si metode de investigare sociala</t>
  </si>
  <si>
    <t>Relații publice</t>
  </si>
  <si>
    <t>Tehnici și metode ale adoptării deciziei publice</t>
  </si>
  <si>
    <t>Promovarea lucrării de licenţă *</t>
  </si>
  <si>
    <t>Limba straina VI</t>
  </si>
  <si>
    <t>Managementul clasei de elevi</t>
  </si>
  <si>
    <t>Examen de absolvire: Nivelul I</t>
  </si>
  <si>
    <t>2026 - 2027</t>
  </si>
  <si>
    <t>Voluntariat 1</t>
  </si>
  <si>
    <t>Voluntariat 2</t>
  </si>
  <si>
    <t>Voluntariat 3</t>
  </si>
  <si>
    <t>Voluntariat 4</t>
  </si>
  <si>
    <t>42 ore (14 săpt * 3 ore/săpt)</t>
  </si>
  <si>
    <t>Voluntariat 5</t>
  </si>
  <si>
    <t>36 ore (12 săpt * 3 ore/săpt)</t>
  </si>
  <si>
    <t>Voluntariat 6</t>
  </si>
  <si>
    <t>* punctele de credit ale disciplinei nu sunt luate în calcul în cadrul punctelor de credit semestriale</t>
  </si>
  <si>
    <t>* - punctele de credit ale disciplinei nu sunt luate în calcul în cadrul punctelor de credit semestriale</t>
  </si>
  <si>
    <t>Educație fizică și sport 3 *</t>
  </si>
  <si>
    <r>
      <t>Discipline</t>
    </r>
    <r>
      <rPr>
        <b/>
        <sz val="11"/>
        <color rgb="FF00B05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pționale (Op)</t>
    </r>
  </si>
  <si>
    <r>
      <t>Disciplin</t>
    </r>
    <r>
      <rPr>
        <b/>
        <sz val="11"/>
        <rFont val="Calibri"/>
        <family val="2"/>
        <scheme val="minor"/>
      </rPr>
      <t>e F</t>
    </r>
    <r>
      <rPr>
        <b/>
        <sz val="11"/>
        <color theme="1"/>
        <rFont val="Calibri"/>
        <family val="2"/>
        <scheme val="minor"/>
      </rPr>
      <t>acultative (F</t>
    </r>
    <r>
      <rPr>
        <b/>
        <sz val="11"/>
        <rFont val="Calibri"/>
        <family val="2"/>
        <scheme val="minor"/>
      </rPr>
      <t>ac)</t>
    </r>
  </si>
  <si>
    <t>56 ore</t>
  </si>
  <si>
    <t>UPB.22.C.01.L.010</t>
  </si>
  <si>
    <t>UPB.22.C.01.L.011</t>
  </si>
  <si>
    <t>UPB.22.C.01.O.500</t>
  </si>
  <si>
    <t>UPB.22.F.01.O.501</t>
  </si>
  <si>
    <t>UPB.22.C.01.O.602</t>
  </si>
  <si>
    <t>UPB.22.F.01.O.603</t>
  </si>
  <si>
    <t>UPB.22.F.01.O.604</t>
  </si>
  <si>
    <t>UPB.22.S.01.O.605</t>
  </si>
  <si>
    <t>UPB.22.C.01.O.008</t>
  </si>
  <si>
    <t>UPB.22.S.01.A.610</t>
  </si>
  <si>
    <t>UPB.22.S.01.A.611</t>
  </si>
  <si>
    <t>UPB.22.F.02.O.520</t>
  </si>
  <si>
    <t>UPB.22.F.02.O.621</t>
  </si>
  <si>
    <t>UPB.22.F.02.O.623</t>
  </si>
  <si>
    <t>UPB.22.C.02.O.622</t>
  </si>
  <si>
    <t>UPB.22.S.02.O.624</t>
  </si>
  <si>
    <t>UPB.22.F.02.O.625</t>
  </si>
  <si>
    <t>UPB.22.S.02.O.626</t>
  </si>
  <si>
    <t>UPB.22.C.02.O.027</t>
  </si>
  <si>
    <t>UPB.22.S.02.A.627</t>
  </si>
  <si>
    <t>UPB.22.S.02.A.628</t>
  </si>
  <si>
    <t>UPB.22.C.02.L.028</t>
  </si>
  <si>
    <t>UPB.22.C.02.L.029</t>
  </si>
  <si>
    <t>UPB.22.F.03.O.630</t>
  </si>
  <si>
    <t>UPB.22.F.03.O.631</t>
  </si>
  <si>
    <t>UPB.22.S.03.O.632</t>
  </si>
  <si>
    <t>UPB.22.F.03.O.633</t>
  </si>
  <si>
    <t>UPB.22.S.03.O.634</t>
  </si>
  <si>
    <t>UPB.22.C.03.O.034</t>
  </si>
  <si>
    <t>UPB.22.S.03.A.635</t>
  </si>
  <si>
    <t>UPB.22.S.03.A.636</t>
  </si>
  <si>
    <t>UPB.22.S.03.A.637</t>
  </si>
  <si>
    <t>UPB.22.S.03.A.638</t>
  </si>
  <si>
    <t>UPB.22.C.03.L.044</t>
  </si>
  <si>
    <t>UPB.22.C.03.L.045</t>
  </si>
  <si>
    <t>UPB.22.S.04.O.640</t>
  </si>
  <si>
    <t>UPB.22.S.04.O.641</t>
  </si>
  <si>
    <t>UPB.22.S.04.O.642</t>
  </si>
  <si>
    <t>UPB.22.S.04.O.643</t>
  </si>
  <si>
    <t>UPB.22.S.04.O.644</t>
  </si>
  <si>
    <t>UPB.22.C.04.O.052</t>
  </si>
  <si>
    <t>UPB.22.S.04.A.645</t>
  </si>
  <si>
    <t>UPB.22.S.04.A.646</t>
  </si>
  <si>
    <t>UPB.22.S.04.A.647</t>
  </si>
  <si>
    <t>UPB.22.S.04.A.648</t>
  </si>
  <si>
    <t>UPB.22.S.04.A.649</t>
  </si>
  <si>
    <t>UPB.22.C.04.L.058</t>
  </si>
  <si>
    <t>UPB.22.C.04.L.059</t>
  </si>
  <si>
    <t>UPB.22.S.05.O.650</t>
  </si>
  <si>
    <t>UPB.22.S.05.O.651</t>
  </si>
  <si>
    <t>UPB.22.S.05.O.652</t>
  </si>
  <si>
    <t>UPB.22.F.05.O.653</t>
  </si>
  <si>
    <t>UPB.22.S.05.O.654</t>
  </si>
  <si>
    <t>UPB.22.S.05.A.655</t>
  </si>
  <si>
    <t>UPB.22.S.05.A.656</t>
  </si>
  <si>
    <t>UPB.22.S.05.A.657</t>
  </si>
  <si>
    <t>UPB.22.S.05.A.658</t>
  </si>
  <si>
    <t>UPB.22.C.05.A.659</t>
  </si>
  <si>
    <t>UPB.22.C.05.A.660</t>
  </si>
  <si>
    <t>UPB.22.C.05.L.661</t>
  </si>
  <si>
    <t>UPB.22.C.05.L.662</t>
  </si>
  <si>
    <t>UPB.22.C.05.L.070</t>
  </si>
  <si>
    <t>UPB.22.C.05.L.071</t>
  </si>
  <si>
    <t>UPB.22.C.05.L.072</t>
  </si>
  <si>
    <t>UPB.22.S.06.O.663</t>
  </si>
  <si>
    <t>UPB.22.F.06.O.664</t>
  </si>
  <si>
    <t>UPB.22.S.06.O.665</t>
  </si>
  <si>
    <t>UPB.22.S.06.O.666</t>
  </si>
  <si>
    <t>UPB.22.F.06.O.667</t>
  </si>
  <si>
    <t>UPB.22.S.06.O.668</t>
  </si>
  <si>
    <t>UPB.22.S.06.O.669</t>
  </si>
  <si>
    <t>UPB.22.S.06.A.671</t>
  </si>
  <si>
    <t>UPB.22.S.06.A.672</t>
  </si>
  <si>
    <t>UPB.22.S.06.A.673</t>
  </si>
  <si>
    <t>UPB.22.C.06.L.674</t>
  </si>
  <si>
    <t>UPB.22.C.06.L.083</t>
  </si>
  <si>
    <t>UPB.22.C.06.L.084</t>
  </si>
  <si>
    <t>UPB.22.C.06.L.085</t>
  </si>
  <si>
    <t>UPB.22.C.06.L.086</t>
  </si>
  <si>
    <t>Drept civil I</t>
  </si>
  <si>
    <t>Educație fizică și sport I *</t>
  </si>
  <si>
    <t>Comunicare administrativă în limba franceză I</t>
  </si>
  <si>
    <t>Comunicare administrativă în limba engleză I</t>
  </si>
  <si>
    <t>Drept civil II</t>
  </si>
  <si>
    <t>Educație fizică și sport II *</t>
  </si>
  <si>
    <t>Comunicare administrativă în limba franceză II</t>
  </si>
  <si>
    <t>Comunicare administrativă în limba engleză II</t>
  </si>
  <si>
    <t>Contabilitatea instituților publice I</t>
  </si>
  <si>
    <t>Comunicare administrativă în limba franceză III</t>
  </si>
  <si>
    <t>Comunicare administrativă în limba engleză III</t>
  </si>
  <si>
    <t>Dreptul familiei și acte de stare civilă I</t>
  </si>
  <si>
    <t>Contabilitatea instituților publice II</t>
  </si>
  <si>
    <t>Educație fizică și sport IV*</t>
  </si>
  <si>
    <t>Comunicare administrativă în limba franceză IV</t>
  </si>
  <si>
    <t>Comunicare administrativă în limba engleză IV</t>
  </si>
  <si>
    <t>Dreptul familiei și acte de stare civilă II</t>
  </si>
  <si>
    <t>Practică pedagogică de specialitate în învățământul preuniversitar I</t>
  </si>
  <si>
    <t>Practică pedagogică de specialitate în învățământul preuniversitar II</t>
  </si>
  <si>
    <t>UPB.22.S.06.A.670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</si>
</sst>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68" xfId="0" applyFont="1" applyBorder="1" applyAlignment="1">
      <alignment vertical="center"/>
    </xf>
    <xf numFmtId="0" fontId="1" fillId="2" borderId="34" xfId="0" applyFont="1" applyFill="1" applyBorder="1" applyAlignment="1">
      <alignment horizontal="center" vertical="center"/>
    </xf>
    <xf numFmtId="0" fontId="0" fillId="0" borderId="68" xfId="0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2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3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6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7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top"/>
    </xf>
    <xf numFmtId="0" fontId="0" fillId="0" borderId="3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0" xfId="0" applyFont="1" applyBorder="1" applyAlignment="1">
      <alignment horizontal="left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34" xfId="0" applyFont="1" applyFill="1" applyBorder="1" applyAlignment="1">
      <alignment horizontal="center" vertical="center" textRotation="90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11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253365</xdr:colOff>
      <xdr:row>1</xdr:row>
      <xdr:rowOff>11853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CDD02D-0E50-4212-9F1D-ED2100A94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560" y="0"/>
          <a:ext cx="862965" cy="73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211667</xdr:colOff>
      <xdr:row>1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45619E-37AF-413B-8059-32C13D19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821267" cy="73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211667</xdr:colOff>
      <xdr:row>1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59B1A7-D860-4F12-B3EE-DCF7F20A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821267" cy="73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101600</xdr:colOff>
      <xdr:row>0</xdr:row>
      <xdr:rowOff>33866</xdr:rowOff>
    </xdr:from>
    <xdr:to>
      <xdr:col>11</xdr:col>
      <xdr:colOff>313267</xdr:colOff>
      <xdr:row>1</xdr:row>
      <xdr:rowOff>41486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A0CE40-70B8-4E86-A080-48D15BC6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33866"/>
          <a:ext cx="821267" cy="73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1</xdr:col>
      <xdr:colOff>1289050</xdr:colOff>
      <xdr:row>1</xdr:row>
      <xdr:rowOff>24674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41918450-D77E-4DA4-B20A-2427DF0C22C3}"/>
            </a:ext>
            <a:ext uri="{147F2762-F138-4A5C-976F-8EAC2B608ADB}">
              <a16:predDERef xmlns:a16="http://schemas.microsoft.com/office/drawing/2014/main" pred="{1CD53D45-54AB-FC7E-9B1A-C258380CAB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3820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207433</xdr:colOff>
      <xdr:row>1</xdr:row>
      <xdr:rowOff>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E9888-7333-46BE-9397-87D54BC5B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0"/>
          <a:ext cx="821267" cy="73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15875</xdr:rowOff>
    </xdr:from>
    <xdr:to>
      <xdr:col>1</xdr:col>
      <xdr:colOff>1266825</xdr:colOff>
      <xdr:row>0</xdr:row>
      <xdr:rowOff>708660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91540" y="15875"/>
          <a:ext cx="695325" cy="6927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45720</xdr:colOff>
      <xdr:row>0</xdr:row>
      <xdr:rowOff>1</xdr:rowOff>
    </xdr:from>
    <xdr:to>
      <xdr:col>11</xdr:col>
      <xdr:colOff>211667</xdr:colOff>
      <xdr:row>0</xdr:row>
      <xdr:rowOff>693421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43DCA0-39E2-4D86-B14E-3029BCF3C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7280" y="1"/>
          <a:ext cx="775547" cy="693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opLeftCell="A11" zoomScaleNormal="100" zoomScaleSheetLayoutView="70" workbookViewId="0">
      <selection sqref="A1:N3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14" max="14" width="8.88671875" customWidth="1"/>
    <col min="20" max="20" width="10.109375" customWidth="1"/>
  </cols>
  <sheetData>
    <row r="1" spans="1:20" ht="57" customHeight="1" x14ac:dyDescent="0.35">
      <c r="B1" s="3"/>
      <c r="C1" s="4"/>
      <c r="D1" s="184" t="s">
        <v>0</v>
      </c>
      <c r="E1" s="184"/>
      <c r="F1" s="184"/>
      <c r="G1" s="184"/>
      <c r="H1" s="184"/>
      <c r="I1" s="2"/>
      <c r="J1" s="5"/>
      <c r="K1" s="183"/>
      <c r="L1" s="183"/>
      <c r="P1" s="31"/>
      <c r="Q1" s="31"/>
      <c r="R1" s="31"/>
      <c r="S1" s="31"/>
      <c r="T1" s="31"/>
    </row>
    <row r="2" spans="1:20" ht="15" customHeight="1" x14ac:dyDescent="0.3">
      <c r="B2" s="159"/>
      <c r="C2" s="159"/>
      <c r="D2" s="154" t="s">
        <v>80</v>
      </c>
      <c r="E2" s="154"/>
      <c r="F2" s="154"/>
      <c r="G2" s="154"/>
      <c r="H2" s="154"/>
      <c r="J2" s="8" t="s">
        <v>1</v>
      </c>
      <c r="K2" s="159" t="s">
        <v>41</v>
      </c>
      <c r="L2" s="159"/>
      <c r="P2" s="32"/>
      <c r="Q2" s="32"/>
      <c r="R2" s="32"/>
      <c r="S2" s="32"/>
      <c r="T2" s="32"/>
    </row>
    <row r="3" spans="1:20" x14ac:dyDescent="0.3">
      <c r="B3" s="7" t="s">
        <v>2</v>
      </c>
      <c r="C3" s="159" t="s">
        <v>53</v>
      </c>
      <c r="D3" s="159"/>
      <c r="E3" s="159"/>
      <c r="F3" s="159"/>
      <c r="G3" s="159"/>
      <c r="J3" s="8" t="s">
        <v>3</v>
      </c>
      <c r="K3" s="159" t="s">
        <v>4</v>
      </c>
      <c r="L3" s="159"/>
      <c r="P3" s="32"/>
      <c r="Q3" s="32"/>
      <c r="R3" s="32"/>
      <c r="S3" s="32"/>
      <c r="T3" s="32"/>
    </row>
    <row r="4" spans="1:20" x14ac:dyDescent="0.3">
      <c r="B4" s="7" t="s">
        <v>5</v>
      </c>
      <c r="C4" s="159" t="s">
        <v>54</v>
      </c>
      <c r="D4" s="159"/>
      <c r="E4" s="159"/>
      <c r="F4" s="159"/>
      <c r="G4" s="159"/>
      <c r="J4" s="8" t="s">
        <v>6</v>
      </c>
      <c r="K4" s="159" t="s">
        <v>4</v>
      </c>
      <c r="L4" s="159"/>
      <c r="P4" s="32"/>
      <c r="Q4" s="32"/>
      <c r="R4" s="32"/>
      <c r="S4" s="32"/>
      <c r="T4" s="32"/>
    </row>
    <row r="5" spans="1:20" s="20" customFormat="1" ht="12" customHeight="1" thickBot="1" x14ac:dyDescent="0.25">
      <c r="A5" s="17"/>
      <c r="B5" s="18"/>
      <c r="C5" s="19"/>
      <c r="D5" s="19"/>
      <c r="E5" s="19"/>
      <c r="F5" s="19"/>
      <c r="G5" s="19"/>
      <c r="J5" s="21"/>
      <c r="K5" s="22"/>
      <c r="L5" s="19"/>
      <c r="M5" s="17"/>
      <c r="P5" s="32"/>
      <c r="Q5" s="32"/>
      <c r="R5" s="32"/>
      <c r="S5" s="32"/>
      <c r="T5" s="32"/>
    </row>
    <row r="6" spans="1:20" s="1" customFormat="1" ht="20.100000000000001" customHeight="1" x14ac:dyDescent="0.3">
      <c r="A6" s="192" t="s">
        <v>7</v>
      </c>
      <c r="B6" s="188" t="s">
        <v>8</v>
      </c>
      <c r="C6" s="188" t="s">
        <v>9</v>
      </c>
      <c r="D6" s="188" t="s">
        <v>10</v>
      </c>
      <c r="E6" s="190" t="s">
        <v>11</v>
      </c>
      <c r="F6" s="188" t="s">
        <v>12</v>
      </c>
      <c r="G6" s="188"/>
      <c r="H6" s="188"/>
      <c r="I6" s="188"/>
      <c r="J6" s="188" t="s">
        <v>13</v>
      </c>
      <c r="K6" s="188"/>
      <c r="L6" s="188" t="s">
        <v>14</v>
      </c>
      <c r="M6" s="194"/>
      <c r="P6" s="32"/>
      <c r="Q6" s="32"/>
      <c r="R6" s="32"/>
      <c r="S6" s="32"/>
      <c r="T6" s="32"/>
    </row>
    <row r="7" spans="1:20" ht="15" thickBot="1" x14ac:dyDescent="0.35">
      <c r="A7" s="193"/>
      <c r="B7" s="189"/>
      <c r="C7" s="189"/>
      <c r="D7" s="189"/>
      <c r="E7" s="191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89"/>
      <c r="M7" s="195"/>
      <c r="P7" s="32"/>
      <c r="Q7" s="32"/>
      <c r="R7" s="32"/>
      <c r="S7" s="32"/>
      <c r="T7" s="32"/>
    </row>
    <row r="8" spans="1:20" ht="15" thickBot="1" x14ac:dyDescent="0.35">
      <c r="A8" s="185" t="s">
        <v>21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/>
      <c r="P8" s="32"/>
      <c r="Q8" s="32"/>
      <c r="R8" s="32"/>
      <c r="S8" s="32"/>
      <c r="T8" s="32"/>
    </row>
    <row r="9" spans="1:20" ht="15" customHeight="1" thickBot="1" x14ac:dyDescent="0.35">
      <c r="A9" s="62">
        <v>1</v>
      </c>
      <c r="B9" s="63" t="s">
        <v>124</v>
      </c>
      <c r="C9" s="64" t="s">
        <v>55</v>
      </c>
      <c r="D9" s="65" t="s">
        <v>15</v>
      </c>
      <c r="E9" s="66">
        <v>5</v>
      </c>
      <c r="F9" s="67">
        <v>2</v>
      </c>
      <c r="G9" s="63">
        <v>1</v>
      </c>
      <c r="H9" s="63"/>
      <c r="I9" s="63"/>
      <c r="J9" s="63">
        <f>SUM(F9:I9)*14</f>
        <v>42</v>
      </c>
      <c r="K9" s="63">
        <f>E9*25-J9</f>
        <v>83</v>
      </c>
      <c r="L9" s="160" t="s">
        <v>23</v>
      </c>
      <c r="M9" s="161"/>
      <c r="P9" s="32"/>
      <c r="Q9" s="32"/>
      <c r="R9" s="32"/>
      <c r="S9" s="32"/>
      <c r="T9" s="32"/>
    </row>
    <row r="10" spans="1:20" ht="15" customHeight="1" thickBot="1" x14ac:dyDescent="0.35">
      <c r="A10" s="68">
        <v>2</v>
      </c>
      <c r="B10" s="69" t="s">
        <v>125</v>
      </c>
      <c r="C10" s="70" t="s">
        <v>56</v>
      </c>
      <c r="D10" s="71" t="s">
        <v>22</v>
      </c>
      <c r="E10" s="72">
        <v>5</v>
      </c>
      <c r="F10" s="73">
        <v>2</v>
      </c>
      <c r="G10" s="69">
        <v>2</v>
      </c>
      <c r="H10" s="69"/>
      <c r="I10" s="69"/>
      <c r="J10" s="69">
        <f t="shared" ref="J10:J15" si="0">SUM(F10:I10)*14</f>
        <v>56</v>
      </c>
      <c r="K10" s="69">
        <f t="shared" ref="K10:K15" si="1">E10*25-J10</f>
        <v>69</v>
      </c>
      <c r="L10" s="148" t="s">
        <v>23</v>
      </c>
      <c r="M10" s="149"/>
      <c r="P10" s="32"/>
      <c r="Q10" s="32"/>
      <c r="R10" s="32"/>
      <c r="S10" s="32"/>
      <c r="T10" s="32"/>
    </row>
    <row r="11" spans="1:20" ht="15" customHeight="1" thickBot="1" x14ac:dyDescent="0.35">
      <c r="A11" s="68">
        <v>3</v>
      </c>
      <c r="B11" s="69" t="s">
        <v>126</v>
      </c>
      <c r="C11" s="70" t="s">
        <v>201</v>
      </c>
      <c r="D11" s="71" t="s">
        <v>15</v>
      </c>
      <c r="E11" s="72">
        <v>5</v>
      </c>
      <c r="F11" s="73">
        <v>2</v>
      </c>
      <c r="G11" s="69">
        <v>1</v>
      </c>
      <c r="H11" s="69"/>
      <c r="I11" s="69"/>
      <c r="J11" s="69">
        <f t="shared" si="0"/>
        <v>42</v>
      </c>
      <c r="K11" s="69">
        <f t="shared" si="1"/>
        <v>83</v>
      </c>
      <c r="L11" s="148" t="s">
        <v>23</v>
      </c>
      <c r="M11" s="149"/>
      <c r="P11" s="32"/>
      <c r="Q11" s="32"/>
      <c r="R11" s="32"/>
      <c r="S11" s="32"/>
      <c r="T11" s="32"/>
    </row>
    <row r="12" spans="1:20" ht="15" thickBot="1" x14ac:dyDescent="0.35">
      <c r="A12" s="68">
        <v>4</v>
      </c>
      <c r="B12" s="69" t="s">
        <v>127</v>
      </c>
      <c r="C12" s="70" t="s">
        <v>57</v>
      </c>
      <c r="D12" s="71" t="s">
        <v>22</v>
      </c>
      <c r="E12" s="72">
        <v>4</v>
      </c>
      <c r="F12" s="73">
        <v>2</v>
      </c>
      <c r="G12" s="69">
        <v>1</v>
      </c>
      <c r="H12" s="69"/>
      <c r="I12" s="69"/>
      <c r="J12" s="69">
        <f t="shared" si="0"/>
        <v>42</v>
      </c>
      <c r="K12" s="69">
        <f t="shared" si="1"/>
        <v>58</v>
      </c>
      <c r="L12" s="148" t="s">
        <v>24</v>
      </c>
      <c r="M12" s="149"/>
      <c r="P12" s="32"/>
      <c r="Q12" s="32"/>
      <c r="R12" s="32"/>
      <c r="S12" s="32"/>
      <c r="T12" s="32"/>
    </row>
    <row r="13" spans="1:20" ht="15" thickBot="1" x14ac:dyDescent="0.35">
      <c r="A13" s="68">
        <v>5</v>
      </c>
      <c r="B13" s="69" t="s">
        <v>128</v>
      </c>
      <c r="C13" s="70" t="s">
        <v>58</v>
      </c>
      <c r="D13" s="71" t="s">
        <v>22</v>
      </c>
      <c r="E13" s="72">
        <v>4</v>
      </c>
      <c r="F13" s="73">
        <v>2</v>
      </c>
      <c r="G13" s="69">
        <v>1</v>
      </c>
      <c r="H13" s="69"/>
      <c r="I13" s="69"/>
      <c r="J13" s="69">
        <f t="shared" si="0"/>
        <v>42</v>
      </c>
      <c r="K13" s="69">
        <f t="shared" si="1"/>
        <v>58</v>
      </c>
      <c r="L13" s="148" t="s">
        <v>23</v>
      </c>
      <c r="M13" s="149"/>
      <c r="P13" s="32"/>
      <c r="Q13" s="32"/>
      <c r="R13" s="32"/>
      <c r="S13" s="32"/>
      <c r="T13" s="32"/>
    </row>
    <row r="14" spans="1:20" ht="15" customHeight="1" thickBot="1" x14ac:dyDescent="0.35">
      <c r="A14" s="68">
        <v>6</v>
      </c>
      <c r="B14" s="69" t="s">
        <v>129</v>
      </c>
      <c r="C14" s="70" t="s">
        <v>59</v>
      </c>
      <c r="D14" s="71" t="s">
        <v>16</v>
      </c>
      <c r="E14" s="72">
        <v>5</v>
      </c>
      <c r="F14" s="73">
        <v>2</v>
      </c>
      <c r="G14" s="69">
        <v>2</v>
      </c>
      <c r="H14" s="69"/>
      <c r="I14" s="69"/>
      <c r="J14" s="69">
        <f t="shared" si="0"/>
        <v>56</v>
      </c>
      <c r="K14" s="69">
        <f t="shared" si="1"/>
        <v>69</v>
      </c>
      <c r="L14" s="148" t="s">
        <v>23</v>
      </c>
      <c r="M14" s="149"/>
      <c r="P14" s="32"/>
      <c r="Q14" s="32"/>
      <c r="R14" s="32"/>
      <c r="S14" s="32"/>
      <c r="T14" s="32"/>
    </row>
    <row r="15" spans="1:20" ht="15" customHeight="1" thickBot="1" x14ac:dyDescent="0.35">
      <c r="A15" s="68">
        <v>7</v>
      </c>
      <c r="B15" s="69" t="s">
        <v>130</v>
      </c>
      <c r="C15" s="70" t="s">
        <v>202</v>
      </c>
      <c r="D15" s="71" t="s">
        <v>15</v>
      </c>
      <c r="E15" s="72">
        <v>1</v>
      </c>
      <c r="F15" s="73"/>
      <c r="G15" s="69">
        <v>1</v>
      </c>
      <c r="H15" s="69"/>
      <c r="I15" s="69"/>
      <c r="J15" s="69">
        <f t="shared" si="0"/>
        <v>14</v>
      </c>
      <c r="K15" s="69">
        <f t="shared" si="1"/>
        <v>11</v>
      </c>
      <c r="L15" s="148" t="s">
        <v>24</v>
      </c>
      <c r="M15" s="149"/>
      <c r="P15" s="32"/>
      <c r="Q15" s="32"/>
      <c r="R15" s="32"/>
      <c r="S15" s="32"/>
      <c r="T15" s="32"/>
    </row>
    <row r="16" spans="1:20" ht="15" customHeight="1" thickBot="1" x14ac:dyDescent="0.35">
      <c r="A16" s="165" t="s">
        <v>119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7"/>
      <c r="P16" s="32"/>
      <c r="Q16" s="32"/>
      <c r="R16" s="34"/>
      <c r="S16" s="32"/>
      <c r="T16" s="32"/>
    </row>
    <row r="17" spans="1:20" ht="15" customHeight="1" thickBot="1" x14ac:dyDescent="0.35">
      <c r="A17" s="62">
        <v>8</v>
      </c>
      <c r="B17" s="69" t="s">
        <v>131</v>
      </c>
      <c r="C17" s="64" t="s">
        <v>203</v>
      </c>
      <c r="D17" s="168" t="s">
        <v>16</v>
      </c>
      <c r="E17" s="170">
        <v>2</v>
      </c>
      <c r="F17" s="175"/>
      <c r="G17" s="163">
        <v>2</v>
      </c>
      <c r="H17" s="172"/>
      <c r="I17" s="172"/>
      <c r="J17" s="172">
        <f t="shared" ref="J17" si="2">SUM(F17:I17)*14</f>
        <v>28</v>
      </c>
      <c r="K17" s="172">
        <f t="shared" ref="K17" si="3">E17*25-J17</f>
        <v>22</v>
      </c>
      <c r="L17" s="163" t="s">
        <v>24</v>
      </c>
      <c r="M17" s="164"/>
      <c r="P17" s="32"/>
      <c r="Q17" s="32"/>
      <c r="R17" s="32"/>
      <c r="S17" s="32"/>
      <c r="T17" s="32"/>
    </row>
    <row r="18" spans="1:20" ht="15" thickBot="1" x14ac:dyDescent="0.35">
      <c r="A18" s="76">
        <v>9</v>
      </c>
      <c r="B18" s="69" t="s">
        <v>132</v>
      </c>
      <c r="C18" s="70" t="s">
        <v>204</v>
      </c>
      <c r="D18" s="169"/>
      <c r="E18" s="171"/>
      <c r="F18" s="176"/>
      <c r="G18" s="174"/>
      <c r="H18" s="173"/>
      <c r="I18" s="173"/>
      <c r="J18" s="173"/>
      <c r="K18" s="173"/>
      <c r="L18" s="138"/>
      <c r="M18" s="139"/>
      <c r="P18" s="32"/>
      <c r="Q18" s="32"/>
      <c r="R18" s="32"/>
      <c r="S18" s="32"/>
      <c r="T18" s="32"/>
    </row>
    <row r="19" spans="1:20" x14ac:dyDescent="0.3">
      <c r="A19" s="144" t="s">
        <v>25</v>
      </c>
      <c r="B19" s="145"/>
      <c r="C19" s="145"/>
      <c r="D19" s="79" t="s">
        <v>26</v>
      </c>
      <c r="E19" s="140">
        <f>SUM(E9:E18)-E15</f>
        <v>30</v>
      </c>
      <c r="F19" s="81">
        <f t="shared" ref="F19:K19" si="4">SUM(F9:F18)</f>
        <v>12</v>
      </c>
      <c r="G19" s="82">
        <f t="shared" si="4"/>
        <v>11</v>
      </c>
      <c r="H19" s="82">
        <f t="shared" si="4"/>
        <v>0</v>
      </c>
      <c r="I19" s="82">
        <f t="shared" si="4"/>
        <v>0</v>
      </c>
      <c r="J19" s="142">
        <f t="shared" si="4"/>
        <v>322</v>
      </c>
      <c r="K19" s="142">
        <f t="shared" si="4"/>
        <v>453</v>
      </c>
      <c r="L19" s="82" t="s">
        <v>27</v>
      </c>
      <c r="M19" s="83" t="s">
        <v>24</v>
      </c>
      <c r="P19" s="32"/>
      <c r="Q19" s="32"/>
      <c r="R19" s="32"/>
      <c r="S19" s="32"/>
      <c r="T19" s="32"/>
    </row>
    <row r="20" spans="1:20" ht="15" thickBot="1" x14ac:dyDescent="0.35">
      <c r="A20" s="146"/>
      <c r="B20" s="147"/>
      <c r="C20" s="147"/>
      <c r="D20" s="84" t="s">
        <v>28</v>
      </c>
      <c r="E20" s="141"/>
      <c r="F20" s="85">
        <f>COUNT(F9:F18)</f>
        <v>6</v>
      </c>
      <c r="G20" s="86">
        <f>COUNT(G9:G18)</f>
        <v>8</v>
      </c>
      <c r="H20" s="86">
        <f>COUNT(H9:H18)</f>
        <v>0</v>
      </c>
      <c r="I20" s="86">
        <f>COUNT(I9:I18)</f>
        <v>0</v>
      </c>
      <c r="J20" s="143"/>
      <c r="K20" s="143"/>
      <c r="L20" s="77">
        <f>COUNTIF(L1:L19,"=E")</f>
        <v>5</v>
      </c>
      <c r="M20" s="78">
        <f>COUNTIF(L1:L19,"=V")+COUNTIF(L1:L19,"=C")</f>
        <v>3</v>
      </c>
      <c r="P20" s="32"/>
      <c r="Q20" s="32"/>
      <c r="R20" s="32"/>
      <c r="S20" s="32"/>
      <c r="T20" s="32"/>
    </row>
    <row r="21" spans="1:20" ht="15" customHeight="1" thickBot="1" x14ac:dyDescent="0.35">
      <c r="A21" s="135" t="s">
        <v>120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  <c r="P21" s="32"/>
      <c r="Q21" s="12"/>
      <c r="R21" s="32"/>
      <c r="S21" s="32"/>
      <c r="T21" s="32"/>
    </row>
    <row r="22" spans="1:20" ht="15" customHeight="1" x14ac:dyDescent="0.3">
      <c r="A22" s="87">
        <v>10</v>
      </c>
      <c r="B22" s="69" t="s">
        <v>122</v>
      </c>
      <c r="C22" s="88" t="s">
        <v>29</v>
      </c>
      <c r="D22" s="89" t="s">
        <v>15</v>
      </c>
      <c r="E22" s="71">
        <v>5</v>
      </c>
      <c r="F22" s="73">
        <v>2</v>
      </c>
      <c r="G22" s="69">
        <v>2</v>
      </c>
      <c r="H22" s="69"/>
      <c r="I22" s="69"/>
      <c r="J22" s="69">
        <f t="shared" ref="J22" si="5">SUM(F22:I22)*14</f>
        <v>56</v>
      </c>
      <c r="K22" s="69">
        <f t="shared" ref="K22" si="6">E22*25-J22</f>
        <v>69</v>
      </c>
      <c r="L22" s="148" t="s">
        <v>23</v>
      </c>
      <c r="M22" s="149"/>
      <c r="P22" s="32"/>
      <c r="Q22" s="12"/>
      <c r="R22" s="32"/>
      <c r="S22" s="32"/>
      <c r="T22" s="32"/>
    </row>
    <row r="23" spans="1:20" ht="15" customHeight="1" thickBot="1" x14ac:dyDescent="0.35">
      <c r="A23" s="90">
        <v>11</v>
      </c>
      <c r="B23" s="69" t="s">
        <v>123</v>
      </c>
      <c r="C23" s="91" t="s">
        <v>108</v>
      </c>
      <c r="D23" s="92" t="s">
        <v>15</v>
      </c>
      <c r="E23" s="93">
        <v>3</v>
      </c>
      <c r="F23" s="151" t="s">
        <v>121</v>
      </c>
      <c r="G23" s="152"/>
      <c r="H23" s="152"/>
      <c r="I23" s="153"/>
      <c r="J23" s="77">
        <f>SUM(F23:H23)*14</f>
        <v>0</v>
      </c>
      <c r="K23" s="77">
        <v>19</v>
      </c>
      <c r="L23" s="138" t="s">
        <v>24</v>
      </c>
      <c r="M23" s="139"/>
      <c r="P23" s="32"/>
      <c r="Q23" s="12"/>
      <c r="R23" s="32"/>
      <c r="S23" s="32"/>
      <c r="T23" s="32"/>
    </row>
    <row r="24" spans="1:20" ht="15" customHeight="1" x14ac:dyDescent="0.3">
      <c r="A24" s="150" t="s">
        <v>116</v>
      </c>
      <c r="B24" s="150"/>
      <c r="C24" s="150"/>
      <c r="D24" s="150"/>
      <c r="E24" s="150"/>
      <c r="F24" s="150"/>
      <c r="G24" s="150"/>
      <c r="H24" s="150"/>
      <c r="I24" s="150"/>
      <c r="J24" s="1"/>
      <c r="K24" s="1"/>
      <c r="L24" s="1"/>
      <c r="M24" s="1"/>
      <c r="P24" s="32"/>
      <c r="Q24" s="12"/>
      <c r="R24" s="32"/>
      <c r="S24" s="32"/>
      <c r="T24" s="32"/>
    </row>
    <row r="25" spans="1:20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16"/>
      <c r="Q25" s="12"/>
      <c r="R25" s="15"/>
      <c r="S25" s="15"/>
      <c r="T25" s="15"/>
    </row>
    <row r="26" spans="1:20" ht="15.75" customHeight="1" x14ac:dyDescent="0.3">
      <c r="B26" s="129" t="s">
        <v>30</v>
      </c>
      <c r="C26" s="27" t="s">
        <v>31</v>
      </c>
      <c r="D26" s="132">
        <f>SUM(F9:I15)</f>
        <v>21</v>
      </c>
      <c r="E26" s="133"/>
      <c r="F26" s="133"/>
      <c r="G26" s="133"/>
      <c r="H26" s="133"/>
      <c r="I26" s="133"/>
      <c r="J26" s="133"/>
      <c r="K26" s="133"/>
      <c r="L26" s="133"/>
      <c r="M26" s="134"/>
      <c r="P26" s="16"/>
      <c r="Q26" s="12"/>
      <c r="R26" s="15"/>
      <c r="S26" s="15"/>
      <c r="T26" s="15"/>
    </row>
    <row r="27" spans="1:20" ht="15.75" customHeight="1" x14ac:dyDescent="0.3">
      <c r="B27" s="130"/>
      <c r="C27" s="28" t="s">
        <v>32</v>
      </c>
      <c r="D27" s="177">
        <f>SUM(F17:I18)</f>
        <v>2</v>
      </c>
      <c r="E27" s="178"/>
      <c r="F27" s="178"/>
      <c r="G27" s="178"/>
      <c r="H27" s="178"/>
      <c r="I27" s="178"/>
      <c r="J27" s="178"/>
      <c r="K27" s="178"/>
      <c r="L27" s="178"/>
      <c r="M27" s="179"/>
      <c r="P27" s="16"/>
      <c r="Q27" s="12"/>
      <c r="R27" s="15"/>
      <c r="S27" s="15"/>
      <c r="T27" s="15"/>
    </row>
    <row r="28" spans="1:20" ht="15.75" customHeight="1" thickBot="1" x14ac:dyDescent="0.35">
      <c r="B28" s="131"/>
      <c r="C28" s="29" t="s">
        <v>33</v>
      </c>
      <c r="D28" s="180">
        <f>SUM(F23:H23)</f>
        <v>0</v>
      </c>
      <c r="E28" s="181"/>
      <c r="F28" s="181"/>
      <c r="G28" s="181"/>
      <c r="H28" s="181"/>
      <c r="I28" s="181"/>
      <c r="J28" s="181"/>
      <c r="K28" s="181"/>
      <c r="L28" s="181"/>
      <c r="M28" s="182"/>
      <c r="P28" s="16"/>
      <c r="Q28" s="12"/>
      <c r="R28" s="15"/>
      <c r="S28" s="15"/>
      <c r="T28" s="15"/>
    </row>
    <row r="29" spans="1:20" s="20" customFormat="1" ht="15.75" customHeight="1" x14ac:dyDescent="0.2">
      <c r="A29" s="17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P29" s="24"/>
      <c r="Q29" s="25"/>
      <c r="R29" s="26"/>
      <c r="S29" s="26"/>
      <c r="T29" s="26"/>
    </row>
    <row r="30" spans="1:20" ht="18" customHeight="1" x14ac:dyDescent="0.3">
      <c r="B30" s="4" t="s">
        <v>34</v>
      </c>
      <c r="C30" s="9"/>
      <c r="D30" s="1"/>
      <c r="E30" s="154" t="s">
        <v>35</v>
      </c>
      <c r="F30" s="154"/>
      <c r="G30" s="4"/>
      <c r="H30" s="1"/>
      <c r="I30" s="1"/>
      <c r="J30" s="155" t="s">
        <v>36</v>
      </c>
      <c r="K30" s="155"/>
      <c r="L30" s="155"/>
      <c r="M30" s="155"/>
      <c r="P30" s="13"/>
      <c r="Q30" s="12"/>
      <c r="R30" s="162"/>
      <c r="S30" s="162"/>
      <c r="T30" s="162"/>
    </row>
    <row r="31" spans="1:20" ht="15" customHeight="1" x14ac:dyDescent="0.3">
      <c r="B31" s="159" t="s">
        <v>37</v>
      </c>
      <c r="C31" s="159"/>
      <c r="D31" s="145" t="s">
        <v>60</v>
      </c>
      <c r="E31" s="145"/>
      <c r="F31" s="145"/>
      <c r="G31" s="145"/>
      <c r="H31" s="145"/>
      <c r="I31" s="145"/>
      <c r="J31" s="156" t="s">
        <v>61</v>
      </c>
      <c r="K31" s="156"/>
      <c r="L31" s="156"/>
      <c r="M31" s="156"/>
      <c r="P31" s="13"/>
      <c r="Q31" s="12"/>
      <c r="R31" s="13"/>
      <c r="S31" s="13"/>
      <c r="T31" s="13"/>
    </row>
    <row r="32" spans="1:20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3">
      <c r="B39" s="1"/>
      <c r="C39" s="1"/>
      <c r="H39" s="4"/>
      <c r="I39" s="4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ht="15" customHeight="1" x14ac:dyDescent="0.3">
      <c r="A49" s="157" t="s">
        <v>52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</row>
    <row r="50" spans="1:13" ht="15" customHeight="1" x14ac:dyDescent="0.3">
      <c r="A50" s="158" t="s">
        <v>38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13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</row>
    <row r="52" spans="1:13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54"/>
      <c r="F54" s="154"/>
      <c r="G54" s="154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54"/>
      <c r="F55" s="154"/>
      <c r="G55" s="154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sheetProtection formatCells="0" formatRows="0" insertRows="0" insertHyperlinks="0" deleteRows="0" sort="0" autoFilter="0" pivotTables="0"/>
  <protectedRanges>
    <protectedRange sqref="D2 K1:L2 H9:XFD15 H17:XFD18 A23 N23:XFD24 D31 J31 A17:A18 A9:A15" name="Editabil"/>
    <protectedRange sqref="C9:C14" name="Editabil_1_1"/>
    <protectedRange sqref="D9:G14" name="Editabil_1_3"/>
    <protectedRange sqref="D15:G15" name="Editabil_3_2"/>
    <protectedRange sqref="C17:C18" name="Editabil_2"/>
    <protectedRange sqref="D17:G18" name="Editabil_2_1"/>
    <protectedRange sqref="B10:B15 B17:B18 B22:B23" name="Editabil_1"/>
    <protectedRange sqref="B9" name="Editabil_4"/>
  </protectedRanges>
  <mergeCells count="58"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6:M7"/>
    <mergeCell ref="R30:T30"/>
    <mergeCell ref="L13:M13"/>
    <mergeCell ref="L14:M14"/>
    <mergeCell ref="L17:M18"/>
    <mergeCell ref="A16:M16"/>
    <mergeCell ref="L15:M15"/>
    <mergeCell ref="D17:D18"/>
    <mergeCell ref="E17:E18"/>
    <mergeCell ref="J17:J18"/>
    <mergeCell ref="I17:I18"/>
    <mergeCell ref="H17:H18"/>
    <mergeCell ref="K17:K18"/>
    <mergeCell ref="G17:G18"/>
    <mergeCell ref="F17:F18"/>
    <mergeCell ref="D27:M27"/>
    <mergeCell ref="D28:M28"/>
    <mergeCell ref="L10:M10"/>
    <mergeCell ref="L11:M11"/>
    <mergeCell ref="L12:M12"/>
    <mergeCell ref="L9:M9"/>
    <mergeCell ref="C3:G3"/>
    <mergeCell ref="K3:L3"/>
    <mergeCell ref="E55:G55"/>
    <mergeCell ref="E54:G54"/>
    <mergeCell ref="E30:F30"/>
    <mergeCell ref="J30:M30"/>
    <mergeCell ref="D31:I31"/>
    <mergeCell ref="J31:M31"/>
    <mergeCell ref="A49:M49"/>
    <mergeCell ref="A50:M50"/>
    <mergeCell ref="B31:C31"/>
    <mergeCell ref="B26:B28"/>
    <mergeCell ref="D26:M26"/>
    <mergeCell ref="A21:M21"/>
    <mergeCell ref="L23:M23"/>
    <mergeCell ref="E19:E20"/>
    <mergeCell ref="J19:J20"/>
    <mergeCell ref="K19:K20"/>
    <mergeCell ref="A19:C20"/>
    <mergeCell ref="L22:M22"/>
    <mergeCell ref="A24:I24"/>
    <mergeCell ref="F23:I23"/>
  </mergeCells>
  <conditionalFormatting sqref="D1:D8">
    <cfRule type="cellIs" dxfId="210" priority="50" operator="equal">
      <formula>"F"</formula>
    </cfRule>
    <cfRule type="cellIs" dxfId="209" priority="49" operator="equal">
      <formula>"C"</formula>
    </cfRule>
    <cfRule type="cellIs" dxfId="208" priority="48" operator="equal">
      <formula>"S"</formula>
    </cfRule>
    <cfRule type="cellIs" dxfId="207" priority="47" operator="equal">
      <formula>"SM"</formula>
    </cfRule>
    <cfRule type="cellIs" dxfId="206" priority="46" operator="equal">
      <formula>"SJ"</formula>
    </cfRule>
    <cfRule type="cellIs" dxfId="205" priority="45" operator="equal">
      <formula>"SI"</formula>
    </cfRule>
    <cfRule type="cellIs" dxfId="204" priority="44" stopIfTrue="1" operator="equal">
      <formula>"D"</formula>
    </cfRule>
    <cfRule type="cellIs" dxfId="203" priority="43" stopIfTrue="1" operator="equal">
      <formula>"DM"</formula>
    </cfRule>
    <cfRule type="cellIs" dxfId="202" priority="41" stopIfTrue="1" operator="equal">
      <formula>"DI"</formula>
    </cfRule>
    <cfRule type="cellIs" dxfId="201" priority="42" stopIfTrue="1" operator="equal">
      <formula>"DJ"</formula>
    </cfRule>
  </conditionalFormatting>
  <conditionalFormatting sqref="D9:D15">
    <cfRule type="cellIs" dxfId="200" priority="31" operator="equal">
      <formula>"DI"</formula>
    </cfRule>
    <cfRule type="cellIs" dxfId="199" priority="32" operator="equal">
      <formula>"DM"</formula>
    </cfRule>
    <cfRule type="cellIs" dxfId="198" priority="33" operator="equal">
      <formula>"DJ"</formula>
    </cfRule>
    <cfRule type="cellIs" dxfId="197" priority="34" operator="equal">
      <formula>"D"</formula>
    </cfRule>
    <cfRule type="cellIs" dxfId="196" priority="35" operator="equal">
      <formula>"SI"</formula>
    </cfRule>
    <cfRule type="cellIs" dxfId="195" priority="36" operator="equal">
      <formula>"SM"</formula>
    </cfRule>
    <cfRule type="cellIs" dxfId="194" priority="40" operator="equal">
      <formula>"F"</formula>
    </cfRule>
    <cfRule type="cellIs" dxfId="193" priority="39" operator="equal">
      <formula>"C"</formula>
    </cfRule>
    <cfRule type="cellIs" dxfId="192" priority="38" operator="equal">
      <formula>"S"</formula>
    </cfRule>
    <cfRule type="cellIs" dxfId="191" priority="37" operator="equal">
      <formula>"SJ"</formula>
    </cfRule>
  </conditionalFormatting>
  <conditionalFormatting sqref="D16">
    <cfRule type="cellIs" dxfId="190" priority="56" operator="equal">
      <formula>"SJ"</formula>
    </cfRule>
    <cfRule type="cellIs" dxfId="189" priority="57" operator="equal">
      <formula>"SM"</formula>
    </cfRule>
    <cfRule type="cellIs" dxfId="188" priority="58" operator="equal">
      <formula>"S"</formula>
    </cfRule>
    <cfRule type="cellIs" dxfId="187" priority="60" operator="equal">
      <formula>"C"</formula>
    </cfRule>
    <cfRule type="cellIs" dxfId="186" priority="61" operator="equal">
      <formula>"F"</formula>
    </cfRule>
    <cfRule type="cellIs" dxfId="185" priority="54" stopIfTrue="1" operator="equal">
      <formula>"D"</formula>
    </cfRule>
    <cfRule type="cellIs" dxfId="184" priority="51" stopIfTrue="1" operator="equal">
      <formula>"DI"</formula>
    </cfRule>
    <cfRule type="cellIs" dxfId="183" priority="52" stopIfTrue="1" operator="equal">
      <formula>"DJ"</formula>
    </cfRule>
    <cfRule type="cellIs" dxfId="182" priority="53" stopIfTrue="1" operator="equal">
      <formula>"DM"</formula>
    </cfRule>
    <cfRule type="cellIs" dxfId="181" priority="55" operator="equal">
      <formula>"SI"</formula>
    </cfRule>
  </conditionalFormatting>
  <conditionalFormatting sqref="D17">
    <cfRule type="cellIs" dxfId="180" priority="23" operator="equal">
      <formula>"DJ"</formula>
    </cfRule>
    <cfRule type="cellIs" dxfId="179" priority="21" operator="equal">
      <formula>"DI"</formula>
    </cfRule>
    <cfRule type="cellIs" dxfId="178" priority="29" operator="equal">
      <formula>"C"</formula>
    </cfRule>
    <cfRule type="cellIs" dxfId="177" priority="28" operator="equal">
      <formula>"S"</formula>
    </cfRule>
    <cfRule type="cellIs" dxfId="176" priority="27" operator="equal">
      <formula>"SJ"</formula>
    </cfRule>
    <cfRule type="cellIs" dxfId="175" priority="26" operator="equal">
      <formula>"SM"</formula>
    </cfRule>
    <cfRule type="cellIs" dxfId="174" priority="25" operator="equal">
      <formula>"SI"</formula>
    </cfRule>
    <cfRule type="cellIs" dxfId="173" priority="30" operator="equal">
      <formula>"F"</formula>
    </cfRule>
    <cfRule type="cellIs" dxfId="172" priority="24" operator="equal">
      <formula>"D"</formula>
    </cfRule>
    <cfRule type="cellIs" dxfId="171" priority="22" operator="equal">
      <formula>"DM"</formula>
    </cfRule>
  </conditionalFormatting>
  <conditionalFormatting sqref="D19:D23 D25:D46">
    <cfRule type="cellIs" dxfId="170" priority="2" stopIfTrue="1" operator="equal">
      <formula>"DJ"</formula>
    </cfRule>
    <cfRule type="cellIs" dxfId="169" priority="3" stopIfTrue="1" operator="equal">
      <formula>"DM"</formula>
    </cfRule>
    <cfRule type="cellIs" dxfId="168" priority="4" stopIfTrue="1" operator="equal">
      <formula>"D"</formula>
    </cfRule>
    <cfRule type="cellIs" dxfId="167" priority="5" operator="equal">
      <formula>"SI"</formula>
    </cfRule>
    <cfRule type="cellIs" dxfId="166" priority="10" operator="equal">
      <formula>"F"</formula>
    </cfRule>
    <cfRule type="cellIs" dxfId="165" priority="9" operator="equal">
      <formula>"C"</formula>
    </cfRule>
    <cfRule type="cellIs" dxfId="164" priority="8" operator="equal">
      <formula>"S"</formula>
    </cfRule>
    <cfRule type="cellIs" dxfId="163" priority="6" operator="equal">
      <formula>"SJ"</formula>
    </cfRule>
    <cfRule type="cellIs" dxfId="162" priority="1" stopIfTrue="1" operator="equal">
      <formula>"DI"</formula>
    </cfRule>
    <cfRule type="cellIs" dxfId="161" priority="7" operator="equal">
      <formula>"SM"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2" max="12" man="1"/>
  </rowBreaks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"/>
  <sheetViews>
    <sheetView tabSelected="1" topLeftCell="A17" zoomScale="90" zoomScaleNormal="90" zoomScaleSheetLayoutView="70" workbookViewId="0">
      <selection sqref="A1:N3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84" t="s">
        <v>0</v>
      </c>
      <c r="E1" s="184"/>
      <c r="F1" s="184"/>
      <c r="G1" s="184"/>
      <c r="H1" s="184"/>
      <c r="I1" s="2"/>
      <c r="J1" s="5"/>
      <c r="K1" s="183"/>
      <c r="L1" s="183"/>
      <c r="P1" s="31"/>
      <c r="Q1" s="31"/>
      <c r="R1" s="31"/>
      <c r="S1" s="31"/>
      <c r="T1" s="31"/>
    </row>
    <row r="2" spans="1:20" ht="15" customHeight="1" x14ac:dyDescent="0.3">
      <c r="B2" s="159"/>
      <c r="C2" s="159"/>
      <c r="D2" s="154" t="str">
        <f>Sem_I!D2</f>
        <v>2024 - 2027</v>
      </c>
      <c r="E2" s="154"/>
      <c r="F2" s="154"/>
      <c r="G2" s="154"/>
      <c r="H2" s="154"/>
      <c r="J2" s="8" t="str">
        <f>Sem_I!J2</f>
        <v>Anul universitar:</v>
      </c>
      <c r="K2" s="159" t="str">
        <f>Sem_I!K2</f>
        <v>2024 - 2025</v>
      </c>
      <c r="L2" s="159"/>
      <c r="P2" s="32"/>
      <c r="Q2" s="32"/>
      <c r="R2" s="32"/>
      <c r="S2" s="32"/>
      <c r="T2" s="32"/>
    </row>
    <row r="3" spans="1:20" x14ac:dyDescent="0.3">
      <c r="B3" s="7" t="s">
        <v>2</v>
      </c>
      <c r="C3" s="159" t="str">
        <f>Sem_I!C3</f>
        <v>Științe administrative</v>
      </c>
      <c r="D3" s="159"/>
      <c r="E3" s="159"/>
      <c r="F3" s="159"/>
      <c r="G3" s="159"/>
      <c r="J3" s="8" t="str">
        <f>Sem_I!J3</f>
        <v>Anul de studii:</v>
      </c>
      <c r="K3" s="159" t="str">
        <f>Sem_I!K3</f>
        <v>I</v>
      </c>
      <c r="L3" s="159"/>
      <c r="P3" s="32"/>
      <c r="Q3" s="32"/>
      <c r="R3" s="32"/>
      <c r="S3" s="32"/>
      <c r="T3" s="32"/>
    </row>
    <row r="4" spans="1:20" x14ac:dyDescent="0.3">
      <c r="B4" s="7" t="s">
        <v>5</v>
      </c>
      <c r="C4" s="159" t="str">
        <f>Sem_I!C4</f>
        <v>Administrație publică</v>
      </c>
      <c r="D4" s="159"/>
      <c r="E4" s="159"/>
      <c r="F4" s="159"/>
      <c r="G4" s="159"/>
      <c r="J4" s="8" t="str">
        <f>Sem_I!J4</f>
        <v>Semestrul:</v>
      </c>
      <c r="K4" s="159" t="s">
        <v>39</v>
      </c>
      <c r="L4" s="159"/>
      <c r="P4" s="32"/>
      <c r="Q4" s="32"/>
      <c r="R4" s="32"/>
      <c r="S4" s="32"/>
      <c r="T4" s="32"/>
    </row>
    <row r="5" spans="1:20" s="20" customFormat="1" ht="12" customHeight="1" thickBot="1" x14ac:dyDescent="0.25">
      <c r="A5" s="17"/>
      <c r="B5" s="18"/>
      <c r="C5" s="19"/>
      <c r="D5" s="19"/>
      <c r="E5" s="19"/>
      <c r="F5" s="19"/>
      <c r="G5" s="19"/>
      <c r="J5" s="21"/>
      <c r="K5" s="22"/>
      <c r="L5" s="19"/>
      <c r="M5" s="17"/>
      <c r="P5" s="32"/>
      <c r="Q5" s="32"/>
      <c r="R5" s="32"/>
      <c r="S5" s="32"/>
      <c r="T5" s="32"/>
    </row>
    <row r="6" spans="1:20" s="1" customFormat="1" ht="20.100000000000001" customHeight="1" x14ac:dyDescent="0.3">
      <c r="A6" s="192" t="s">
        <v>7</v>
      </c>
      <c r="B6" s="188" t="s">
        <v>8</v>
      </c>
      <c r="C6" s="188" t="s">
        <v>9</v>
      </c>
      <c r="D6" s="188" t="s">
        <v>10</v>
      </c>
      <c r="E6" s="190" t="s">
        <v>11</v>
      </c>
      <c r="F6" s="188" t="s">
        <v>12</v>
      </c>
      <c r="G6" s="188"/>
      <c r="H6" s="188"/>
      <c r="I6" s="188"/>
      <c r="J6" s="188" t="s">
        <v>13</v>
      </c>
      <c r="K6" s="188"/>
      <c r="L6" s="188" t="s">
        <v>14</v>
      </c>
      <c r="M6" s="194"/>
      <c r="P6" s="32"/>
      <c r="Q6" s="32"/>
      <c r="R6" s="32"/>
      <c r="S6" s="32"/>
      <c r="T6" s="32"/>
    </row>
    <row r="7" spans="1:20" ht="15" thickBot="1" x14ac:dyDescent="0.35">
      <c r="A7" s="199"/>
      <c r="B7" s="200"/>
      <c r="C7" s="200"/>
      <c r="D7" s="200"/>
      <c r="E7" s="208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00"/>
      <c r="M7" s="209"/>
      <c r="P7" s="32"/>
      <c r="Q7" s="32"/>
      <c r="R7" s="32"/>
      <c r="S7" s="32"/>
      <c r="T7" s="32"/>
    </row>
    <row r="8" spans="1:20" ht="15" thickBot="1" x14ac:dyDescent="0.35">
      <c r="A8" s="196" t="s">
        <v>21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8"/>
      <c r="P8" s="32"/>
      <c r="Q8" s="32"/>
      <c r="R8" s="32"/>
      <c r="S8" s="32"/>
      <c r="T8" s="32"/>
    </row>
    <row r="9" spans="1:20" ht="15" customHeight="1" thickBot="1" x14ac:dyDescent="0.35">
      <c r="A9" s="62">
        <v>1</v>
      </c>
      <c r="B9" s="69" t="s">
        <v>133</v>
      </c>
      <c r="C9" s="64" t="s">
        <v>62</v>
      </c>
      <c r="D9" s="65" t="s">
        <v>22</v>
      </c>
      <c r="E9" s="66">
        <v>5</v>
      </c>
      <c r="F9" s="94">
        <v>2</v>
      </c>
      <c r="G9" s="63">
        <v>2</v>
      </c>
      <c r="H9" s="63"/>
      <c r="I9" s="63"/>
      <c r="J9" s="63">
        <f>SUM(F9:I9)*14</f>
        <v>56</v>
      </c>
      <c r="K9" s="63">
        <f>E9*25-J9</f>
        <v>69</v>
      </c>
      <c r="L9" s="163" t="s">
        <v>23</v>
      </c>
      <c r="M9" s="164"/>
      <c r="P9" s="32"/>
      <c r="Q9" s="32"/>
      <c r="R9" s="32"/>
      <c r="S9" s="32"/>
      <c r="T9" s="32"/>
    </row>
    <row r="10" spans="1:20" ht="15" thickBot="1" x14ac:dyDescent="0.35">
      <c r="A10" s="68">
        <v>2</v>
      </c>
      <c r="B10" s="69" t="s">
        <v>134</v>
      </c>
      <c r="C10" s="70" t="s">
        <v>63</v>
      </c>
      <c r="D10" s="71" t="s">
        <v>22</v>
      </c>
      <c r="E10" s="72">
        <v>5</v>
      </c>
      <c r="F10" s="95">
        <v>2</v>
      </c>
      <c r="G10" s="69">
        <v>1</v>
      </c>
      <c r="H10" s="69"/>
      <c r="I10" s="69"/>
      <c r="J10" s="69">
        <f>SUM(F10:I10)*14</f>
        <v>42</v>
      </c>
      <c r="K10" s="69">
        <f>E10*25-J10</f>
        <v>83</v>
      </c>
      <c r="L10" s="174" t="s">
        <v>23</v>
      </c>
      <c r="M10" s="207"/>
      <c r="P10" s="32"/>
      <c r="Q10" s="32"/>
      <c r="R10" s="32"/>
      <c r="S10" s="32"/>
      <c r="T10" s="32"/>
    </row>
    <row r="11" spans="1:20" ht="15" thickBot="1" x14ac:dyDescent="0.35">
      <c r="A11" s="68">
        <v>3</v>
      </c>
      <c r="B11" s="69" t="s">
        <v>135</v>
      </c>
      <c r="C11" s="70" t="s">
        <v>64</v>
      </c>
      <c r="D11" s="71" t="s">
        <v>22</v>
      </c>
      <c r="E11" s="72">
        <v>4</v>
      </c>
      <c r="F11" s="95">
        <v>2</v>
      </c>
      <c r="G11" s="69">
        <v>1</v>
      </c>
      <c r="H11" s="69"/>
      <c r="I11" s="69"/>
      <c r="J11" s="69">
        <f>SUM(F11:I11)*14</f>
        <v>42</v>
      </c>
      <c r="K11" s="69">
        <f>E11*25-J11</f>
        <v>58</v>
      </c>
      <c r="L11" s="174" t="s">
        <v>23</v>
      </c>
      <c r="M11" s="207"/>
      <c r="P11" s="32"/>
      <c r="Q11" s="32"/>
      <c r="R11" s="32"/>
      <c r="S11" s="32"/>
      <c r="T11" s="32"/>
    </row>
    <row r="12" spans="1:20" ht="15" thickBot="1" x14ac:dyDescent="0.35">
      <c r="A12" s="68">
        <v>4</v>
      </c>
      <c r="B12" s="69" t="s">
        <v>136</v>
      </c>
      <c r="C12" s="70" t="s">
        <v>205</v>
      </c>
      <c r="D12" s="71" t="s">
        <v>15</v>
      </c>
      <c r="E12" s="72">
        <v>5</v>
      </c>
      <c r="F12" s="95">
        <v>2</v>
      </c>
      <c r="G12" s="69">
        <v>1</v>
      </c>
      <c r="H12" s="69"/>
      <c r="I12" s="69"/>
      <c r="J12" s="69">
        <f t="shared" ref="J12:J16" si="0">SUM(F12:I12)*14</f>
        <v>42</v>
      </c>
      <c r="K12" s="69">
        <f t="shared" ref="K12:K16" si="1">E12*25-J12</f>
        <v>83</v>
      </c>
      <c r="L12" s="174" t="s">
        <v>23</v>
      </c>
      <c r="M12" s="207"/>
      <c r="P12" s="32"/>
      <c r="Q12" s="32"/>
      <c r="R12" s="32"/>
      <c r="S12" s="32"/>
      <c r="T12" s="32"/>
    </row>
    <row r="13" spans="1:20" ht="15" thickBot="1" x14ac:dyDescent="0.35">
      <c r="A13" s="68">
        <v>5</v>
      </c>
      <c r="B13" s="69" t="s">
        <v>137</v>
      </c>
      <c r="C13" s="70" t="s">
        <v>65</v>
      </c>
      <c r="D13" s="74" t="s">
        <v>16</v>
      </c>
      <c r="E13" s="72">
        <v>4</v>
      </c>
      <c r="F13" s="95">
        <v>2</v>
      </c>
      <c r="G13" s="69">
        <v>1</v>
      </c>
      <c r="H13" s="69"/>
      <c r="I13" s="69"/>
      <c r="J13" s="69">
        <f>SUM(F13:I13)*14</f>
        <v>42</v>
      </c>
      <c r="K13" s="69">
        <f t="shared" si="1"/>
        <v>58</v>
      </c>
      <c r="L13" s="138" t="s">
        <v>24</v>
      </c>
      <c r="M13" s="139"/>
      <c r="P13" s="32"/>
      <c r="Q13" s="32"/>
      <c r="R13" s="32"/>
      <c r="S13" s="32"/>
      <c r="T13" s="32"/>
    </row>
    <row r="14" spans="1:20" ht="15" customHeight="1" thickBot="1" x14ac:dyDescent="0.35">
      <c r="A14" s="68">
        <v>6</v>
      </c>
      <c r="B14" s="69" t="s">
        <v>138</v>
      </c>
      <c r="C14" s="70" t="s">
        <v>66</v>
      </c>
      <c r="D14" s="71" t="s">
        <v>22</v>
      </c>
      <c r="E14" s="72">
        <v>3</v>
      </c>
      <c r="F14" s="95">
        <v>1</v>
      </c>
      <c r="G14" s="69">
        <v>1</v>
      </c>
      <c r="H14" s="69"/>
      <c r="I14" s="69"/>
      <c r="J14" s="69">
        <f t="shared" si="0"/>
        <v>28</v>
      </c>
      <c r="K14" s="69">
        <f t="shared" si="1"/>
        <v>47</v>
      </c>
      <c r="L14" s="138" t="s">
        <v>24</v>
      </c>
      <c r="M14" s="139"/>
      <c r="P14" s="32"/>
      <c r="Q14" s="32"/>
      <c r="R14" s="32"/>
      <c r="S14" s="32"/>
      <c r="T14" s="32"/>
    </row>
    <row r="15" spans="1:20" ht="35.4" customHeight="1" thickBot="1" x14ac:dyDescent="0.35">
      <c r="A15" s="68">
        <v>7</v>
      </c>
      <c r="B15" s="69" t="s">
        <v>139</v>
      </c>
      <c r="C15" s="70" t="s">
        <v>67</v>
      </c>
      <c r="D15" s="71" t="s">
        <v>16</v>
      </c>
      <c r="E15" s="72">
        <v>2</v>
      </c>
      <c r="F15" s="95"/>
      <c r="G15" s="69"/>
      <c r="H15" s="69">
        <v>2</v>
      </c>
      <c r="I15" s="69"/>
      <c r="J15" s="69">
        <f t="shared" si="0"/>
        <v>28</v>
      </c>
      <c r="K15" s="69">
        <f t="shared" si="1"/>
        <v>22</v>
      </c>
      <c r="L15" s="174" t="s">
        <v>24</v>
      </c>
      <c r="M15" s="207"/>
      <c r="P15" s="32"/>
      <c r="Q15" s="32"/>
      <c r="R15" s="32"/>
      <c r="S15" s="32"/>
      <c r="T15" s="32"/>
    </row>
    <row r="16" spans="1:20" ht="30.6" customHeight="1" thickBot="1" x14ac:dyDescent="0.35">
      <c r="A16" s="76">
        <v>8</v>
      </c>
      <c r="B16" s="69" t="s">
        <v>140</v>
      </c>
      <c r="C16" s="70" t="s">
        <v>206</v>
      </c>
      <c r="D16" s="93" t="s">
        <v>15</v>
      </c>
      <c r="E16" s="72">
        <v>1</v>
      </c>
      <c r="F16" s="96"/>
      <c r="G16" s="77">
        <v>1</v>
      </c>
      <c r="H16" s="77"/>
      <c r="I16" s="77"/>
      <c r="J16" s="77">
        <f t="shared" si="0"/>
        <v>14</v>
      </c>
      <c r="K16" s="77">
        <f t="shared" si="1"/>
        <v>11</v>
      </c>
      <c r="L16" s="138" t="s">
        <v>24</v>
      </c>
      <c r="M16" s="139"/>
      <c r="P16" s="32"/>
      <c r="Q16" s="32"/>
      <c r="R16" s="32"/>
      <c r="S16" s="32"/>
      <c r="T16" s="32"/>
    </row>
    <row r="17" spans="1:21" ht="14.4" customHeight="1" thickBot="1" x14ac:dyDescent="0.35">
      <c r="A17" s="210" t="s">
        <v>50</v>
      </c>
      <c r="B17" s="211"/>
      <c r="C17" s="211"/>
      <c r="D17" s="212"/>
      <c r="E17" s="211"/>
      <c r="F17" s="211"/>
      <c r="G17" s="211"/>
      <c r="H17" s="211"/>
      <c r="I17" s="211"/>
      <c r="J17" s="211"/>
      <c r="K17" s="211"/>
      <c r="L17" s="211"/>
      <c r="M17" s="213"/>
      <c r="P17" s="32"/>
      <c r="Q17" s="32"/>
      <c r="R17" s="32"/>
      <c r="S17" s="32"/>
      <c r="T17" s="32"/>
    </row>
    <row r="18" spans="1:21" ht="15" customHeight="1" thickBot="1" x14ac:dyDescent="0.35">
      <c r="A18" s="62">
        <v>9</v>
      </c>
      <c r="B18" s="69" t="s">
        <v>141</v>
      </c>
      <c r="C18" s="64" t="s">
        <v>207</v>
      </c>
      <c r="D18" s="168" t="s">
        <v>16</v>
      </c>
      <c r="E18" s="214">
        <v>2</v>
      </c>
      <c r="F18" s="205"/>
      <c r="G18" s="163">
        <v>2</v>
      </c>
      <c r="H18" s="163"/>
      <c r="I18" s="163"/>
      <c r="J18" s="163">
        <f t="shared" ref="J18" si="2">SUM(F18:I18)*14</f>
        <v>28</v>
      </c>
      <c r="K18" s="163">
        <f t="shared" ref="K18" si="3">E18*25-J18</f>
        <v>22</v>
      </c>
      <c r="L18" s="201" t="s">
        <v>24</v>
      </c>
      <c r="M18" s="202"/>
      <c r="P18" s="32"/>
      <c r="Q18" s="32"/>
      <c r="R18" s="32"/>
      <c r="S18" s="32"/>
      <c r="T18" s="32"/>
    </row>
    <row r="19" spans="1:21" ht="15" customHeight="1" thickBot="1" x14ac:dyDescent="0.35">
      <c r="A19" s="76">
        <v>10</v>
      </c>
      <c r="B19" s="69" t="s">
        <v>142</v>
      </c>
      <c r="C19" s="70" t="s">
        <v>208</v>
      </c>
      <c r="D19" s="215"/>
      <c r="E19" s="151"/>
      <c r="F19" s="206"/>
      <c r="G19" s="138"/>
      <c r="H19" s="138"/>
      <c r="I19" s="138"/>
      <c r="J19" s="138"/>
      <c r="K19" s="138"/>
      <c r="L19" s="203"/>
      <c r="M19" s="204"/>
      <c r="P19" s="32"/>
      <c r="Q19" s="32"/>
      <c r="R19" s="32"/>
      <c r="S19" s="32"/>
      <c r="T19" s="32"/>
    </row>
    <row r="20" spans="1:21" x14ac:dyDescent="0.3">
      <c r="A20" s="144" t="s">
        <v>25</v>
      </c>
      <c r="B20" s="145"/>
      <c r="C20" s="145"/>
      <c r="D20" s="98" t="s">
        <v>26</v>
      </c>
      <c r="E20" s="216">
        <f>SUM(E9:E19)-E16</f>
        <v>30</v>
      </c>
      <c r="F20" s="99">
        <f t="shared" ref="F20:K20" si="4">SUM(F9:F19)</f>
        <v>11</v>
      </c>
      <c r="G20" s="82">
        <f t="shared" si="4"/>
        <v>10</v>
      </c>
      <c r="H20" s="82">
        <f t="shared" si="4"/>
        <v>2</v>
      </c>
      <c r="I20" s="82">
        <f t="shared" si="4"/>
        <v>0</v>
      </c>
      <c r="J20" s="142">
        <f t="shared" si="4"/>
        <v>322</v>
      </c>
      <c r="K20" s="142">
        <f t="shared" si="4"/>
        <v>453</v>
      </c>
      <c r="L20" s="82" t="s">
        <v>27</v>
      </c>
      <c r="M20" s="83" t="s">
        <v>24</v>
      </c>
      <c r="P20" s="32"/>
      <c r="Q20" s="32"/>
      <c r="R20" s="32"/>
      <c r="S20" s="32"/>
      <c r="T20" s="32"/>
    </row>
    <row r="21" spans="1:21" ht="15" thickBot="1" x14ac:dyDescent="0.35">
      <c r="A21" s="146"/>
      <c r="B21" s="147"/>
      <c r="C21" s="147"/>
      <c r="D21" s="100" t="s">
        <v>28</v>
      </c>
      <c r="E21" s="217"/>
      <c r="F21" s="85">
        <f>COUNT(F9:F19)</f>
        <v>6</v>
      </c>
      <c r="G21" s="86">
        <f>COUNT(G9:G19)</f>
        <v>8</v>
      </c>
      <c r="H21" s="86">
        <f>COUNT(H9:H19)</f>
        <v>1</v>
      </c>
      <c r="I21" s="86">
        <f>COUNT(I9:I19)</f>
        <v>0</v>
      </c>
      <c r="J21" s="143"/>
      <c r="K21" s="143"/>
      <c r="L21" s="77">
        <f>COUNTIF(L1:L20,"=E")</f>
        <v>4</v>
      </c>
      <c r="M21" s="78">
        <f>COUNTIF(L1:L20,"=V")+COUNTIF(L1:L20,"=C")</f>
        <v>5</v>
      </c>
      <c r="P21" s="32"/>
      <c r="Q21" s="32"/>
      <c r="R21" s="32"/>
      <c r="S21" s="32"/>
      <c r="T21" s="32"/>
    </row>
    <row r="22" spans="1:21" ht="15" customHeight="1" thickBot="1" x14ac:dyDescent="0.35">
      <c r="A22" s="135" t="s">
        <v>51</v>
      </c>
      <c r="B22" s="136"/>
      <c r="C22" s="136"/>
      <c r="D22" s="136"/>
      <c r="E22" s="220"/>
      <c r="F22" s="221"/>
      <c r="G22" s="221"/>
      <c r="H22" s="221"/>
      <c r="I22" s="221"/>
      <c r="J22" s="221"/>
      <c r="K22" s="221"/>
      <c r="L22" s="221"/>
      <c r="M22" s="222"/>
      <c r="P22" s="32"/>
      <c r="Q22" s="12"/>
      <c r="R22" s="32"/>
      <c r="S22" s="32"/>
      <c r="T22" s="32"/>
    </row>
    <row r="23" spans="1:21" ht="45.6" customHeight="1" thickBot="1" x14ac:dyDescent="0.35">
      <c r="A23" s="87">
        <v>11</v>
      </c>
      <c r="B23" s="69" t="s">
        <v>143</v>
      </c>
      <c r="C23" s="88" t="s">
        <v>40</v>
      </c>
      <c r="D23" s="71" t="s">
        <v>15</v>
      </c>
      <c r="E23" s="1">
        <v>5</v>
      </c>
      <c r="F23" s="1">
        <v>2</v>
      </c>
      <c r="G23" s="101">
        <v>2</v>
      </c>
      <c r="H23" s="102"/>
      <c r="I23" s="102"/>
      <c r="J23" s="69">
        <f t="shared" ref="J23" si="5">SUM(F23:I23)*14</f>
        <v>56</v>
      </c>
      <c r="K23" s="103">
        <v>69</v>
      </c>
      <c r="L23" s="223" t="s">
        <v>23</v>
      </c>
      <c r="M23" s="224"/>
      <c r="P23" s="32"/>
      <c r="Q23" s="12"/>
      <c r="R23" s="32"/>
      <c r="S23" s="32"/>
      <c r="T23" s="32"/>
    </row>
    <row r="24" spans="1:21" ht="15" thickBot="1" x14ac:dyDescent="0.35">
      <c r="A24" s="104">
        <v>12</v>
      </c>
      <c r="B24" s="69" t="s">
        <v>144</v>
      </c>
      <c r="C24" s="91" t="s">
        <v>109</v>
      </c>
      <c r="D24" s="93" t="s">
        <v>15</v>
      </c>
      <c r="E24" s="105">
        <v>3</v>
      </c>
      <c r="F24" s="151" t="s">
        <v>121</v>
      </c>
      <c r="G24" s="152"/>
      <c r="H24" s="152"/>
      <c r="I24" s="153"/>
      <c r="J24" s="77">
        <f>SUM(F24:H24)*14</f>
        <v>0</v>
      </c>
      <c r="K24" s="69">
        <v>19</v>
      </c>
      <c r="L24" s="174" t="s">
        <v>24</v>
      </c>
      <c r="M24" s="207"/>
      <c r="P24" s="32"/>
      <c r="Q24" s="12"/>
      <c r="R24" s="32"/>
      <c r="S24" s="32"/>
      <c r="T24" s="32"/>
      <c r="U24" s="36"/>
    </row>
    <row r="25" spans="1:21" x14ac:dyDescent="0.3">
      <c r="A25" s="219" t="s">
        <v>117</v>
      </c>
      <c r="B25" s="219"/>
      <c r="C25" s="219"/>
      <c r="D25" s="219"/>
      <c r="E25" s="1"/>
      <c r="F25" s="1"/>
      <c r="G25" s="1"/>
      <c r="H25" s="1"/>
      <c r="I25" s="1"/>
      <c r="J25" s="1"/>
      <c r="K25" s="1"/>
      <c r="L25" s="1"/>
      <c r="M25" s="1"/>
      <c r="P25" s="32"/>
      <c r="Q25" s="12"/>
      <c r="R25" s="32"/>
      <c r="S25" s="32"/>
      <c r="T25" s="32"/>
    </row>
    <row r="26" spans="1:21" ht="15.75" customHeight="1" thickBot="1" x14ac:dyDescent="0.35">
      <c r="A26" s="218"/>
      <c r="B26" s="218"/>
      <c r="C26" s="218"/>
      <c r="D26" s="218"/>
      <c r="E26" s="218"/>
      <c r="F26" s="218"/>
      <c r="G26" s="218"/>
      <c r="H26" s="1"/>
      <c r="I26" s="1"/>
      <c r="J26" s="1"/>
      <c r="K26" s="1"/>
      <c r="L26" s="1"/>
      <c r="M26" s="1"/>
      <c r="P26" s="16"/>
      <c r="Q26" s="12"/>
      <c r="R26" s="15"/>
      <c r="S26" s="15"/>
      <c r="T26" s="15"/>
    </row>
    <row r="27" spans="1:21" ht="15.75" customHeight="1" x14ac:dyDescent="0.3">
      <c r="B27" s="129" t="s">
        <v>30</v>
      </c>
      <c r="C27" s="27" t="str">
        <f>Sem_I!C26</f>
        <v>Discipline Obligatorii:</v>
      </c>
      <c r="D27" s="132">
        <f>SUM(F9:I16)</f>
        <v>21</v>
      </c>
      <c r="E27" s="133"/>
      <c r="F27" s="133"/>
      <c r="G27" s="133"/>
      <c r="H27" s="133"/>
      <c r="I27" s="133"/>
      <c r="J27" s="133"/>
      <c r="K27" s="133"/>
      <c r="L27" s="133"/>
      <c r="M27" s="134"/>
      <c r="P27" s="16"/>
      <c r="Q27" s="12"/>
      <c r="R27" s="15"/>
      <c r="S27" s="15"/>
      <c r="T27" s="15"/>
    </row>
    <row r="28" spans="1:21" ht="15.75" customHeight="1" x14ac:dyDescent="0.3">
      <c r="B28" s="130"/>
      <c r="C28" s="28" t="str">
        <f>Sem_I!C27</f>
        <v>Discipline Opționale:</v>
      </c>
      <c r="D28" s="177">
        <f>SUM(F18:I19)</f>
        <v>2</v>
      </c>
      <c r="E28" s="178"/>
      <c r="F28" s="178"/>
      <c r="G28" s="178"/>
      <c r="H28" s="178"/>
      <c r="I28" s="178"/>
      <c r="J28" s="178"/>
      <c r="K28" s="178"/>
      <c r="L28" s="178"/>
      <c r="M28" s="179"/>
      <c r="P28" s="16"/>
      <c r="Q28" s="12"/>
      <c r="R28" s="15"/>
      <c r="S28" s="15"/>
      <c r="T28" s="15"/>
    </row>
    <row r="29" spans="1:21" ht="15.75" customHeight="1" thickBot="1" x14ac:dyDescent="0.35">
      <c r="B29" s="131"/>
      <c r="C29" s="29" t="str">
        <f>Sem_I!C28</f>
        <v>Discipline Facultative:</v>
      </c>
      <c r="D29" s="180">
        <f>SUM(F24:H24)</f>
        <v>0</v>
      </c>
      <c r="E29" s="181"/>
      <c r="F29" s="181"/>
      <c r="G29" s="181"/>
      <c r="H29" s="181"/>
      <c r="I29" s="181"/>
      <c r="J29" s="181"/>
      <c r="K29" s="181"/>
      <c r="L29" s="181"/>
      <c r="M29" s="182"/>
      <c r="P29" s="16"/>
      <c r="Q29" s="12"/>
      <c r="R29" s="15"/>
      <c r="S29" s="15"/>
      <c r="T29" s="15"/>
    </row>
    <row r="30" spans="1:21" s="20" customFormat="1" ht="15.75" customHeight="1" x14ac:dyDescent="0.2">
      <c r="A30" s="17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P30" s="24"/>
      <c r="Q30" s="25"/>
      <c r="R30" s="26"/>
      <c r="S30" s="26"/>
      <c r="T30" s="26"/>
    </row>
    <row r="31" spans="1:21" ht="18" customHeight="1" x14ac:dyDescent="0.3">
      <c r="B31" s="4" t="s">
        <v>34</v>
      </c>
      <c r="C31" s="9"/>
      <c r="D31" s="1"/>
      <c r="E31" s="154" t="s">
        <v>35</v>
      </c>
      <c r="F31" s="154"/>
      <c r="G31" s="4"/>
      <c r="H31" s="1"/>
      <c r="I31" s="1"/>
      <c r="J31" s="155" t="s">
        <v>36</v>
      </c>
      <c r="K31" s="155"/>
      <c r="L31" s="155"/>
      <c r="M31" s="155"/>
      <c r="P31" s="13"/>
      <c r="Q31" s="12"/>
      <c r="R31" s="162"/>
      <c r="S31" s="162"/>
      <c r="T31" s="162"/>
    </row>
    <row r="32" spans="1:21" ht="15" customHeight="1" x14ac:dyDescent="0.3">
      <c r="B32" s="159" t="str">
        <f>Sem_I!B31</f>
        <v>Mihnea-Cosmin COSTOIU</v>
      </c>
      <c r="C32" s="159"/>
      <c r="D32" s="145" t="str">
        <f>Sem_I!D31</f>
        <v>Carmen-Constantina NENU</v>
      </c>
      <c r="E32" s="145"/>
      <c r="F32" s="145"/>
      <c r="G32" s="145"/>
      <c r="H32" s="145"/>
      <c r="I32" s="145"/>
      <c r="J32" s="156" t="str">
        <f>Sem_I!J31</f>
        <v>Andreea DRĂGHICI</v>
      </c>
      <c r="K32" s="156"/>
      <c r="L32" s="156"/>
      <c r="M32" s="156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157" t="s">
        <v>52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</row>
    <row r="50" spans="1:13" x14ac:dyDescent="0.3">
      <c r="A50" s="158" t="s">
        <v>38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1"/>
      <c r="E56" s="154"/>
      <c r="F56" s="154"/>
      <c r="G56" s="15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54"/>
      <c r="F57" s="154"/>
      <c r="G57" s="154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sheetProtection formatCells="0" formatRows="0" insertRows="0" insertHyperlinks="0" deleteRows="0" sort="0" autoFilter="0" pivotTables="0"/>
  <protectedRanges>
    <protectedRange sqref="A9:A16 J18:XFD19 A18:A19 A24 J24:J25 J9:XFD16" name="Editabil"/>
    <protectedRange sqref="C9:I12 C15:I16 C13:C14 E13:I14 D14" name="Editabil_4"/>
    <protectedRange sqref="C18:I19 D13" name="Editabil_5"/>
    <protectedRange sqref="B9:B16 B23:B24 B18:B19" name="Editabil_1"/>
  </protectedRanges>
  <mergeCells count="60">
    <mergeCell ref="A50:M50"/>
    <mergeCell ref="E56:G56"/>
    <mergeCell ref="E57:G57"/>
    <mergeCell ref="A22:M22"/>
    <mergeCell ref="B27:B29"/>
    <mergeCell ref="D27:M27"/>
    <mergeCell ref="D28:M28"/>
    <mergeCell ref="D29:M29"/>
    <mergeCell ref="L24:M24"/>
    <mergeCell ref="L23:M23"/>
    <mergeCell ref="F24:I24"/>
    <mergeCell ref="A20:C21"/>
    <mergeCell ref="E20:E21"/>
    <mergeCell ref="J20:J21"/>
    <mergeCell ref="K20:K21"/>
    <mergeCell ref="A49:M49"/>
    <mergeCell ref="A26:G26"/>
    <mergeCell ref="A25:D25"/>
    <mergeCell ref="R31:T31"/>
    <mergeCell ref="B32:C32"/>
    <mergeCell ref="D32:I32"/>
    <mergeCell ref="J32:M32"/>
    <mergeCell ref="E31:F31"/>
    <mergeCell ref="J31:M31"/>
    <mergeCell ref="L13:M13"/>
    <mergeCell ref="L14:M14"/>
    <mergeCell ref="J18:J19"/>
    <mergeCell ref="A17:M17"/>
    <mergeCell ref="E18:E19"/>
    <mergeCell ref="D18:D19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K18:K19"/>
    <mergeCell ref="L18:M19"/>
    <mergeCell ref="F18:F19"/>
    <mergeCell ref="G18:G19"/>
    <mergeCell ref="H18:H19"/>
    <mergeCell ref="I18:I19"/>
    <mergeCell ref="L15:M15"/>
    <mergeCell ref="L16:M16"/>
    <mergeCell ref="L9:M9"/>
    <mergeCell ref="L10:M10"/>
    <mergeCell ref="L11:M11"/>
    <mergeCell ref="L12:M12"/>
  </mergeCells>
  <conditionalFormatting sqref="D1:D18 E23">
    <cfRule type="cellIs" dxfId="160" priority="21" operator="equal">
      <formula>"DI"</formula>
    </cfRule>
    <cfRule type="cellIs" dxfId="159" priority="22" operator="equal">
      <formula>"DM"</formula>
    </cfRule>
    <cfRule type="cellIs" dxfId="158" priority="23" operator="equal">
      <formula>"DJ"</formula>
    </cfRule>
    <cfRule type="cellIs" dxfId="157" priority="24" operator="equal">
      <formula>"D"</formula>
    </cfRule>
    <cfRule type="cellIs" dxfId="156" priority="25" operator="equal">
      <formula>"SI"</formula>
    </cfRule>
    <cfRule type="cellIs" dxfId="155" priority="26" operator="equal">
      <formula>"SM"</formula>
    </cfRule>
    <cfRule type="cellIs" dxfId="154" priority="27" operator="equal">
      <formula>"SJ"</formula>
    </cfRule>
    <cfRule type="cellIs" dxfId="153" priority="28" operator="equal">
      <formula>"S"</formula>
    </cfRule>
    <cfRule type="cellIs" dxfId="152" priority="29" operator="equal">
      <formula>"C"</formula>
    </cfRule>
    <cfRule type="cellIs" dxfId="151" priority="30" operator="equal">
      <formula>"F"</formula>
    </cfRule>
  </conditionalFormatting>
  <conditionalFormatting sqref="D20:D24 D27:D48">
    <cfRule type="cellIs" dxfId="150" priority="1" operator="equal">
      <formula>"DI"</formula>
    </cfRule>
    <cfRule type="cellIs" dxfId="149" priority="2" operator="equal">
      <formula>"DM"</formula>
    </cfRule>
    <cfRule type="cellIs" dxfId="148" priority="3" operator="equal">
      <formula>"DJ"</formula>
    </cfRule>
    <cfRule type="cellIs" dxfId="147" priority="4" operator="equal">
      <formula>"D"</formula>
    </cfRule>
    <cfRule type="cellIs" dxfId="146" priority="5" operator="equal">
      <formula>"SI"</formula>
    </cfRule>
    <cfRule type="cellIs" dxfId="145" priority="6" operator="equal">
      <formula>"SM"</formula>
    </cfRule>
    <cfRule type="cellIs" dxfId="144" priority="7" operator="equal">
      <formula>"SJ"</formula>
    </cfRule>
    <cfRule type="cellIs" dxfId="143" priority="8" operator="equal">
      <formula>"S"</formula>
    </cfRule>
    <cfRule type="cellIs" dxfId="142" priority="9" operator="equal">
      <formula>"C"</formula>
    </cfRule>
    <cfRule type="cellIs" dxfId="14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horizontalDpi="300" verticalDpi="300" r:id="rId1"/>
  <rowBreaks count="1" manualBreakCount="1">
    <brk id="33" max="12" man="1"/>
  </rowBreaks>
  <ignoredErrors>
    <ignoredError sqref="J11:J12 J15 J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2"/>
  <sheetViews>
    <sheetView topLeftCell="A4" zoomScale="90" zoomScaleNormal="90" zoomScaleSheetLayoutView="70" workbookViewId="0">
      <selection activeCell="A22" sqref="A22:M2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84" t="s">
        <v>0</v>
      </c>
      <c r="E1" s="184"/>
      <c r="F1" s="184"/>
      <c r="G1" s="184"/>
      <c r="H1" s="184"/>
      <c r="I1" s="2"/>
      <c r="J1" s="5"/>
      <c r="K1" s="183"/>
      <c r="L1" s="183"/>
      <c r="P1" s="33"/>
      <c r="Q1" s="33"/>
      <c r="R1" s="33"/>
      <c r="S1" s="33"/>
      <c r="T1" s="33"/>
    </row>
    <row r="2" spans="1:20" ht="15" customHeight="1" x14ac:dyDescent="0.3">
      <c r="B2" s="159"/>
      <c r="C2" s="159"/>
      <c r="D2" s="154" t="str">
        <f>Sem_I!D2</f>
        <v>2024 - 2027</v>
      </c>
      <c r="E2" s="154"/>
      <c r="F2" s="154"/>
      <c r="G2" s="154"/>
      <c r="H2" s="154"/>
      <c r="J2" s="8" t="str">
        <f>Sem_I!J2</f>
        <v>Anul universitar:</v>
      </c>
      <c r="K2" s="227" t="s">
        <v>45</v>
      </c>
      <c r="L2" s="227"/>
      <c r="P2" s="13"/>
      <c r="Q2" s="13"/>
      <c r="R2" s="13"/>
      <c r="S2" s="13"/>
      <c r="T2" s="13"/>
    </row>
    <row r="3" spans="1:20" x14ac:dyDescent="0.3">
      <c r="B3" s="7" t="s">
        <v>2</v>
      </c>
      <c r="C3" s="159" t="str">
        <f>Sem_I!C3</f>
        <v>Științe administrative</v>
      </c>
      <c r="D3" s="159"/>
      <c r="E3" s="159"/>
      <c r="F3" s="159"/>
      <c r="G3" s="159"/>
      <c r="J3" s="8" t="str">
        <f>Sem_I!J3</f>
        <v>Anul de studii:</v>
      </c>
      <c r="K3" s="159" t="s">
        <v>39</v>
      </c>
      <c r="L3" s="159"/>
      <c r="P3" s="13"/>
      <c r="Q3" s="13"/>
      <c r="R3" s="13"/>
      <c r="S3" s="13"/>
      <c r="T3" s="13"/>
    </row>
    <row r="4" spans="1:20" x14ac:dyDescent="0.3">
      <c r="B4" s="7" t="s">
        <v>5</v>
      </c>
      <c r="C4" s="159" t="str">
        <f>Sem_I!C4</f>
        <v>Administrație publică</v>
      </c>
      <c r="D4" s="159"/>
      <c r="E4" s="159"/>
      <c r="F4" s="159"/>
      <c r="G4" s="159"/>
      <c r="J4" s="8" t="str">
        <f>Sem_I!J4</f>
        <v>Semestrul:</v>
      </c>
      <c r="K4" s="159" t="s">
        <v>4</v>
      </c>
      <c r="L4" s="159"/>
      <c r="P4" s="13"/>
      <c r="Q4" s="13"/>
      <c r="R4" s="13"/>
      <c r="S4" s="13"/>
      <c r="T4" s="13"/>
    </row>
    <row r="5" spans="1:20" s="20" customFormat="1" ht="12" customHeight="1" thickBot="1" x14ac:dyDescent="0.25">
      <c r="A5" s="17"/>
      <c r="B5" s="18"/>
      <c r="C5" s="19"/>
      <c r="D5" s="19"/>
      <c r="E5" s="19"/>
      <c r="F5" s="19"/>
      <c r="G5" s="19"/>
      <c r="J5" s="21"/>
      <c r="K5" s="22"/>
      <c r="L5" s="19"/>
      <c r="M5" s="17"/>
      <c r="P5" s="13"/>
      <c r="Q5" s="13"/>
      <c r="R5" s="13"/>
      <c r="S5" s="13"/>
      <c r="T5" s="13"/>
    </row>
    <row r="6" spans="1:20" s="1" customFormat="1" ht="20.100000000000001" customHeight="1" x14ac:dyDescent="0.3">
      <c r="A6" s="192" t="s">
        <v>7</v>
      </c>
      <c r="B6" s="188" t="s">
        <v>8</v>
      </c>
      <c r="C6" s="188" t="s">
        <v>9</v>
      </c>
      <c r="D6" s="188" t="s">
        <v>10</v>
      </c>
      <c r="E6" s="190" t="s">
        <v>11</v>
      </c>
      <c r="F6" s="188" t="s">
        <v>12</v>
      </c>
      <c r="G6" s="188"/>
      <c r="H6" s="188"/>
      <c r="I6" s="188"/>
      <c r="J6" s="188" t="s">
        <v>13</v>
      </c>
      <c r="K6" s="188"/>
      <c r="L6" s="188" t="s">
        <v>14</v>
      </c>
      <c r="M6" s="194"/>
      <c r="P6" s="13"/>
      <c r="Q6" s="13"/>
      <c r="R6" s="13"/>
      <c r="S6" s="13"/>
      <c r="T6" s="13"/>
    </row>
    <row r="7" spans="1:20" ht="15" thickBot="1" x14ac:dyDescent="0.35">
      <c r="A7" s="199"/>
      <c r="B7" s="200"/>
      <c r="C7" s="200"/>
      <c r="D7" s="200"/>
      <c r="E7" s="208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00"/>
      <c r="M7" s="209"/>
      <c r="P7" s="13"/>
      <c r="Q7" s="13"/>
      <c r="R7" s="13"/>
      <c r="S7" s="13"/>
      <c r="T7" s="13"/>
    </row>
    <row r="8" spans="1:20" ht="15" thickBot="1" x14ac:dyDescent="0.35">
      <c r="A8" s="196" t="s">
        <v>21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8"/>
      <c r="P8" s="13"/>
      <c r="Q8" s="13"/>
      <c r="R8" s="13"/>
      <c r="S8" s="13"/>
      <c r="T8" s="13"/>
    </row>
    <row r="9" spans="1:20" ht="15" customHeight="1" thickBot="1" x14ac:dyDescent="0.35">
      <c r="A9" s="62">
        <v>1</v>
      </c>
      <c r="B9" s="69" t="s">
        <v>145</v>
      </c>
      <c r="C9" s="64" t="s">
        <v>68</v>
      </c>
      <c r="D9" s="65" t="s">
        <v>22</v>
      </c>
      <c r="E9" s="66">
        <v>5</v>
      </c>
      <c r="F9" s="67">
        <v>2</v>
      </c>
      <c r="G9" s="63">
        <v>2</v>
      </c>
      <c r="H9" s="63"/>
      <c r="I9" s="63"/>
      <c r="J9" s="63">
        <f>SUM(F9:I9)*14</f>
        <v>56</v>
      </c>
      <c r="K9" s="63">
        <f>E9*25-J9</f>
        <v>69</v>
      </c>
      <c r="L9" s="163" t="s">
        <v>23</v>
      </c>
      <c r="M9" s="164"/>
      <c r="P9" s="13"/>
      <c r="Q9" s="13"/>
      <c r="R9" s="13"/>
      <c r="S9" s="13"/>
      <c r="T9" s="13"/>
    </row>
    <row r="10" spans="1:20" ht="15" customHeight="1" thickBot="1" x14ac:dyDescent="0.35">
      <c r="A10" s="68">
        <v>2</v>
      </c>
      <c r="B10" s="69" t="s">
        <v>146</v>
      </c>
      <c r="C10" s="70" t="s">
        <v>69</v>
      </c>
      <c r="D10" s="71" t="s">
        <v>22</v>
      </c>
      <c r="E10" s="72">
        <v>5</v>
      </c>
      <c r="F10" s="73">
        <v>2</v>
      </c>
      <c r="G10" s="69">
        <v>1</v>
      </c>
      <c r="H10" s="69"/>
      <c r="I10" s="69"/>
      <c r="J10" s="69">
        <f>SUM(F10:I10)*14</f>
        <v>42</v>
      </c>
      <c r="K10" s="69">
        <f>E10*25-J10</f>
        <v>83</v>
      </c>
      <c r="L10" s="174" t="s">
        <v>23</v>
      </c>
      <c r="M10" s="207"/>
      <c r="P10" s="13"/>
      <c r="Q10" s="13"/>
      <c r="R10" s="13"/>
      <c r="S10" s="13"/>
      <c r="T10" s="13"/>
    </row>
    <row r="11" spans="1:20" ht="15" customHeight="1" thickBot="1" x14ac:dyDescent="0.35">
      <c r="A11" s="68">
        <v>3</v>
      </c>
      <c r="B11" s="69" t="s">
        <v>147</v>
      </c>
      <c r="C11" s="70" t="s">
        <v>70</v>
      </c>
      <c r="D11" s="71" t="s">
        <v>16</v>
      </c>
      <c r="E11" s="72">
        <v>5</v>
      </c>
      <c r="F11" s="73">
        <v>2</v>
      </c>
      <c r="G11" s="69">
        <v>1</v>
      </c>
      <c r="H11" s="69"/>
      <c r="I11" s="69"/>
      <c r="J11" s="69">
        <f>SUM(F11:I11)*14</f>
        <v>42</v>
      </c>
      <c r="K11" s="69">
        <f>E11*25-J11</f>
        <v>83</v>
      </c>
      <c r="L11" s="174" t="s">
        <v>24</v>
      </c>
      <c r="M11" s="207"/>
      <c r="P11" s="13"/>
      <c r="Q11" s="13"/>
      <c r="R11" s="13"/>
      <c r="S11" s="13"/>
      <c r="T11" s="13"/>
    </row>
    <row r="12" spans="1:20" ht="15" thickBot="1" x14ac:dyDescent="0.35">
      <c r="A12" s="68">
        <v>4</v>
      </c>
      <c r="B12" s="69" t="s">
        <v>148</v>
      </c>
      <c r="C12" s="70" t="s">
        <v>71</v>
      </c>
      <c r="D12" s="71" t="s">
        <v>22</v>
      </c>
      <c r="E12" s="72">
        <v>4</v>
      </c>
      <c r="F12" s="73">
        <v>2</v>
      </c>
      <c r="G12" s="69">
        <v>1</v>
      </c>
      <c r="H12" s="69"/>
      <c r="I12" s="69"/>
      <c r="J12" s="69">
        <f t="shared" ref="J12:J14" si="0">SUM(F12:I12)*14</f>
        <v>42</v>
      </c>
      <c r="K12" s="69">
        <f t="shared" ref="K12:K14" si="1">E12*25-J12</f>
        <v>58</v>
      </c>
      <c r="L12" s="174" t="s">
        <v>23</v>
      </c>
      <c r="M12" s="207"/>
      <c r="P12" s="13"/>
      <c r="Q12" s="13"/>
      <c r="R12" s="13"/>
      <c r="S12" s="13"/>
      <c r="T12" s="13"/>
    </row>
    <row r="13" spans="1:20" ht="15" thickBot="1" x14ac:dyDescent="0.35">
      <c r="A13" s="68">
        <v>5</v>
      </c>
      <c r="B13" s="69" t="s">
        <v>149</v>
      </c>
      <c r="C13" s="70" t="s">
        <v>209</v>
      </c>
      <c r="D13" s="71" t="s">
        <v>16</v>
      </c>
      <c r="E13" s="72">
        <v>4</v>
      </c>
      <c r="F13" s="73">
        <v>2</v>
      </c>
      <c r="G13" s="69">
        <v>1</v>
      </c>
      <c r="H13" s="69"/>
      <c r="I13" s="69"/>
      <c r="J13" s="69">
        <f t="shared" si="0"/>
        <v>42</v>
      </c>
      <c r="K13" s="69">
        <f t="shared" si="1"/>
        <v>58</v>
      </c>
      <c r="L13" s="174" t="s">
        <v>24</v>
      </c>
      <c r="M13" s="207"/>
      <c r="P13" s="13"/>
      <c r="Q13" s="13"/>
      <c r="R13" s="13"/>
      <c r="S13" s="13"/>
      <c r="T13" s="13"/>
    </row>
    <row r="14" spans="1:20" ht="15" customHeight="1" thickBot="1" x14ac:dyDescent="0.35">
      <c r="A14" s="68">
        <v>6</v>
      </c>
      <c r="B14" s="69" t="s">
        <v>150</v>
      </c>
      <c r="C14" s="70" t="s">
        <v>118</v>
      </c>
      <c r="D14" s="71" t="s">
        <v>15</v>
      </c>
      <c r="E14" s="72">
        <v>1</v>
      </c>
      <c r="F14" s="67"/>
      <c r="G14" s="63">
        <v>1</v>
      </c>
      <c r="H14" s="63"/>
      <c r="I14" s="63"/>
      <c r="J14" s="69">
        <f t="shared" si="0"/>
        <v>14</v>
      </c>
      <c r="K14" s="69">
        <f t="shared" si="1"/>
        <v>11</v>
      </c>
      <c r="L14" s="174" t="s">
        <v>24</v>
      </c>
      <c r="M14" s="207"/>
      <c r="P14" s="13"/>
      <c r="Q14" s="13"/>
      <c r="R14" s="13"/>
      <c r="S14" s="13"/>
      <c r="T14" s="13"/>
    </row>
    <row r="15" spans="1:20" ht="14.4" customHeight="1" thickBot="1" x14ac:dyDescent="0.35">
      <c r="A15" s="210" t="s">
        <v>50</v>
      </c>
      <c r="B15" s="211"/>
      <c r="C15" s="211"/>
      <c r="D15" s="212"/>
      <c r="E15" s="211"/>
      <c r="F15" s="211"/>
      <c r="G15" s="211"/>
      <c r="H15" s="211"/>
      <c r="I15" s="211"/>
      <c r="J15" s="211"/>
      <c r="K15" s="211"/>
      <c r="L15" s="211"/>
      <c r="M15" s="213"/>
      <c r="P15" s="13"/>
      <c r="Q15" s="13"/>
      <c r="R15" s="13"/>
      <c r="S15" s="13"/>
      <c r="T15" s="13"/>
    </row>
    <row r="16" spans="1:20" ht="15" customHeight="1" thickBot="1" x14ac:dyDescent="0.35">
      <c r="A16" s="62">
        <v>7</v>
      </c>
      <c r="B16" s="69" t="s">
        <v>151</v>
      </c>
      <c r="C16" s="64" t="s">
        <v>72</v>
      </c>
      <c r="D16" s="225" t="s">
        <v>16</v>
      </c>
      <c r="E16" s="214">
        <v>5</v>
      </c>
      <c r="F16" s="205">
        <v>2</v>
      </c>
      <c r="G16" s="163">
        <v>2</v>
      </c>
      <c r="H16" s="163"/>
      <c r="I16" s="163"/>
      <c r="J16" s="163">
        <f t="shared" ref="J16:J18" si="2">SUM(F16:I16)*14</f>
        <v>56</v>
      </c>
      <c r="K16" s="163">
        <f t="shared" ref="K16:K18" si="3">E16*25-J16</f>
        <v>69</v>
      </c>
      <c r="L16" s="163" t="s">
        <v>23</v>
      </c>
      <c r="M16" s="164"/>
      <c r="P16" s="13"/>
      <c r="Q16" s="13"/>
      <c r="R16" s="13"/>
      <c r="S16" s="13"/>
      <c r="T16" s="13"/>
    </row>
    <row r="17" spans="1:20" ht="15" customHeight="1" thickBot="1" x14ac:dyDescent="0.35">
      <c r="A17" s="76">
        <v>8</v>
      </c>
      <c r="B17" s="69" t="s">
        <v>152</v>
      </c>
      <c r="C17" s="70" t="s">
        <v>73</v>
      </c>
      <c r="D17" s="226"/>
      <c r="E17" s="151"/>
      <c r="F17" s="206"/>
      <c r="G17" s="138"/>
      <c r="H17" s="138"/>
      <c r="I17" s="138"/>
      <c r="J17" s="138"/>
      <c r="K17" s="138"/>
      <c r="L17" s="138"/>
      <c r="M17" s="139"/>
      <c r="P17" s="13"/>
      <c r="Q17" s="13"/>
      <c r="R17" s="13"/>
      <c r="S17" s="13"/>
      <c r="T17" s="13"/>
    </row>
    <row r="18" spans="1:20" ht="15" customHeight="1" thickBot="1" x14ac:dyDescent="0.35">
      <c r="A18" s="62">
        <v>9</v>
      </c>
      <c r="B18" s="69" t="s">
        <v>153</v>
      </c>
      <c r="C18" s="64" t="s">
        <v>210</v>
      </c>
      <c r="D18" s="225" t="s">
        <v>16</v>
      </c>
      <c r="E18" s="214">
        <v>2</v>
      </c>
      <c r="F18" s="205"/>
      <c r="G18" s="163">
        <v>2</v>
      </c>
      <c r="H18" s="163"/>
      <c r="I18" s="163"/>
      <c r="J18" s="163">
        <f t="shared" si="2"/>
        <v>28</v>
      </c>
      <c r="K18" s="163">
        <f t="shared" si="3"/>
        <v>22</v>
      </c>
      <c r="L18" s="163" t="s">
        <v>24</v>
      </c>
      <c r="M18" s="164"/>
      <c r="P18" s="13"/>
      <c r="Q18" s="13"/>
      <c r="R18" s="13"/>
      <c r="S18" s="13"/>
      <c r="T18" s="13"/>
    </row>
    <row r="19" spans="1:20" ht="15" customHeight="1" thickBot="1" x14ac:dyDescent="0.35">
      <c r="A19" s="76">
        <v>10</v>
      </c>
      <c r="B19" s="69" t="s">
        <v>154</v>
      </c>
      <c r="C19" s="70" t="s">
        <v>211</v>
      </c>
      <c r="D19" s="226"/>
      <c r="E19" s="151"/>
      <c r="F19" s="206"/>
      <c r="G19" s="138"/>
      <c r="H19" s="138"/>
      <c r="I19" s="138"/>
      <c r="J19" s="138"/>
      <c r="K19" s="138"/>
      <c r="L19" s="138"/>
      <c r="M19" s="139"/>
      <c r="P19" s="13"/>
      <c r="Q19" s="13"/>
      <c r="R19" s="13"/>
      <c r="S19" s="13"/>
      <c r="T19" s="13"/>
    </row>
    <row r="20" spans="1:20" x14ac:dyDescent="0.3">
      <c r="A20" s="144" t="s">
        <v>25</v>
      </c>
      <c r="B20" s="145"/>
      <c r="C20" s="145"/>
      <c r="D20" s="80" t="s">
        <v>26</v>
      </c>
      <c r="E20" s="140">
        <f>SUM(E9:E19)-E14</f>
        <v>30</v>
      </c>
      <c r="F20" s="99">
        <f t="shared" ref="F20:K20" si="4">SUM(F9:F19)</f>
        <v>12</v>
      </c>
      <c r="G20" s="82">
        <f t="shared" si="4"/>
        <v>11</v>
      </c>
      <c r="H20" s="82">
        <f t="shared" si="4"/>
        <v>0</v>
      </c>
      <c r="I20" s="82">
        <f t="shared" si="4"/>
        <v>0</v>
      </c>
      <c r="J20" s="142">
        <f t="shared" si="4"/>
        <v>322</v>
      </c>
      <c r="K20" s="142">
        <f t="shared" si="4"/>
        <v>453</v>
      </c>
      <c r="L20" s="82" t="s">
        <v>27</v>
      </c>
      <c r="M20" s="83" t="s">
        <v>24</v>
      </c>
      <c r="P20" s="13"/>
      <c r="Q20" s="13"/>
      <c r="R20" s="13"/>
      <c r="S20" s="13"/>
      <c r="T20" s="13"/>
    </row>
    <row r="21" spans="1:20" ht="15" thickBot="1" x14ac:dyDescent="0.35">
      <c r="A21" s="146"/>
      <c r="B21" s="147"/>
      <c r="C21" s="147"/>
      <c r="D21" s="84" t="s">
        <v>28</v>
      </c>
      <c r="E21" s="141"/>
      <c r="F21" s="85">
        <f>COUNT(F9:F19)</f>
        <v>6</v>
      </c>
      <c r="G21" s="86">
        <f>COUNT(G9:G19)</f>
        <v>8</v>
      </c>
      <c r="H21" s="86">
        <f>COUNT(H9:H19)</f>
        <v>0</v>
      </c>
      <c r="I21" s="86">
        <f>COUNT(I9:I19)</f>
        <v>0</v>
      </c>
      <c r="J21" s="143"/>
      <c r="K21" s="143"/>
      <c r="L21" s="77">
        <f>COUNTIF(L1:L20,"=E")</f>
        <v>4</v>
      </c>
      <c r="M21" s="78">
        <f>COUNTIF(L1:L20,"=V")+COUNTIF(L1:L20,"=C")</f>
        <v>4</v>
      </c>
      <c r="P21" s="13"/>
      <c r="Q21" s="13"/>
      <c r="R21" s="13"/>
      <c r="S21" s="13"/>
      <c r="T21" s="13"/>
    </row>
    <row r="22" spans="1:20" ht="15" customHeight="1" thickBot="1" x14ac:dyDescent="0.35">
      <c r="A22" s="135" t="s">
        <v>51</v>
      </c>
      <c r="B22" s="136"/>
      <c r="C22" s="136"/>
      <c r="D22" s="136"/>
      <c r="E22" s="221"/>
      <c r="F22" s="221"/>
      <c r="G22" s="221"/>
      <c r="H22" s="221"/>
      <c r="I22" s="221"/>
      <c r="J22" s="221"/>
      <c r="K22" s="221"/>
      <c r="L22" s="221"/>
      <c r="M22" s="222"/>
      <c r="P22" s="13"/>
      <c r="Q22" s="12"/>
      <c r="R22" s="13"/>
      <c r="S22" s="13"/>
      <c r="T22" s="13"/>
    </row>
    <row r="23" spans="1:20" ht="43.8" thickBot="1" x14ac:dyDescent="0.35">
      <c r="A23" s="106">
        <v>11</v>
      </c>
      <c r="B23" s="69" t="s">
        <v>155</v>
      </c>
      <c r="C23" s="88" t="s">
        <v>42</v>
      </c>
      <c r="D23" s="89" t="s">
        <v>15</v>
      </c>
      <c r="E23" s="71">
        <v>5</v>
      </c>
      <c r="F23" s="73">
        <v>2</v>
      </c>
      <c r="G23" s="69">
        <v>2</v>
      </c>
      <c r="H23" s="69"/>
      <c r="I23" s="69"/>
      <c r="J23" s="69">
        <f t="shared" ref="J23" si="5">SUM(F23:I23)*14</f>
        <v>56</v>
      </c>
      <c r="K23" s="75">
        <v>69</v>
      </c>
      <c r="L23" s="228" t="s">
        <v>23</v>
      </c>
      <c r="M23" s="229"/>
      <c r="P23" s="13"/>
      <c r="Q23" s="12"/>
      <c r="R23" s="13"/>
      <c r="S23" s="13"/>
      <c r="T23" s="13"/>
    </row>
    <row r="24" spans="1:20" ht="29.4" customHeight="1" thickBot="1" x14ac:dyDescent="0.35">
      <c r="A24" s="62">
        <v>12</v>
      </c>
      <c r="B24" s="69" t="s">
        <v>156</v>
      </c>
      <c r="C24" s="91" t="s">
        <v>110</v>
      </c>
      <c r="D24" s="92" t="s">
        <v>15</v>
      </c>
      <c r="E24" s="93">
        <v>3</v>
      </c>
      <c r="F24" s="151" t="s">
        <v>121</v>
      </c>
      <c r="G24" s="152"/>
      <c r="H24" s="152"/>
      <c r="I24" s="153"/>
      <c r="J24" s="63">
        <f>SUM(F24:H24)*14</f>
        <v>0</v>
      </c>
      <c r="K24" s="63">
        <v>19</v>
      </c>
      <c r="L24" s="163" t="s">
        <v>24</v>
      </c>
      <c r="M24" s="164"/>
      <c r="P24" s="13"/>
      <c r="Q24" s="12"/>
      <c r="R24" s="13"/>
      <c r="S24" s="13"/>
      <c r="T24" s="13"/>
    </row>
    <row r="25" spans="1:20" ht="29.4" customHeight="1" x14ac:dyDescent="0.3">
      <c r="A25" s="219" t="s">
        <v>117</v>
      </c>
      <c r="B25" s="219"/>
      <c r="C25" s="219"/>
      <c r="D25" s="219"/>
      <c r="E25" s="1"/>
      <c r="F25" s="1"/>
      <c r="G25" s="1"/>
      <c r="H25" s="1"/>
      <c r="I25" s="1"/>
      <c r="J25" s="1"/>
      <c r="K25" s="1"/>
      <c r="L25" s="1"/>
      <c r="M25" s="1"/>
      <c r="P25" s="13"/>
      <c r="Q25" s="12"/>
      <c r="R25" s="13"/>
      <c r="S25" s="13"/>
      <c r="T25" s="13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16"/>
      <c r="Q26" s="12"/>
      <c r="R26" s="15"/>
      <c r="S26" s="15"/>
      <c r="T26" s="15"/>
    </row>
    <row r="27" spans="1:20" ht="15.75" customHeight="1" x14ac:dyDescent="0.3">
      <c r="B27" s="129" t="s">
        <v>30</v>
      </c>
      <c r="C27" s="27" t="str">
        <f>Sem_I!C26</f>
        <v>Discipline Obligatorii:</v>
      </c>
      <c r="D27" s="132">
        <f>SUM(F9:I14)</f>
        <v>17</v>
      </c>
      <c r="E27" s="133"/>
      <c r="F27" s="133"/>
      <c r="G27" s="133"/>
      <c r="H27" s="133"/>
      <c r="I27" s="133"/>
      <c r="J27" s="133"/>
      <c r="K27" s="133"/>
      <c r="L27" s="133"/>
      <c r="M27" s="134"/>
      <c r="P27" s="16"/>
      <c r="Q27" s="12"/>
      <c r="R27" s="15"/>
      <c r="S27" s="15"/>
      <c r="T27" s="15"/>
    </row>
    <row r="28" spans="1:20" ht="15.75" customHeight="1" x14ac:dyDescent="0.3">
      <c r="B28" s="130"/>
      <c r="C28" s="28" t="str">
        <f>Sem_I!C27</f>
        <v>Discipline Opționale:</v>
      </c>
      <c r="D28" s="177">
        <f>SUM(F16:I19)</f>
        <v>6</v>
      </c>
      <c r="E28" s="178"/>
      <c r="F28" s="178"/>
      <c r="G28" s="178"/>
      <c r="H28" s="178"/>
      <c r="I28" s="178"/>
      <c r="J28" s="178"/>
      <c r="K28" s="178"/>
      <c r="L28" s="178"/>
      <c r="M28" s="179"/>
      <c r="P28" s="16"/>
      <c r="Q28" s="12"/>
      <c r="R28" s="15"/>
      <c r="S28" s="15"/>
      <c r="T28" s="15"/>
    </row>
    <row r="29" spans="1:20" ht="15.75" customHeight="1" thickBot="1" x14ac:dyDescent="0.35">
      <c r="B29" s="131"/>
      <c r="C29" s="29" t="str">
        <f>Sem_I!C28</f>
        <v>Discipline Facultative:</v>
      </c>
      <c r="D29" s="180">
        <f>SUM(F24:H24)</f>
        <v>0</v>
      </c>
      <c r="E29" s="181"/>
      <c r="F29" s="181"/>
      <c r="G29" s="181"/>
      <c r="H29" s="181"/>
      <c r="I29" s="181"/>
      <c r="J29" s="181"/>
      <c r="K29" s="181"/>
      <c r="L29" s="181"/>
      <c r="M29" s="182"/>
      <c r="P29" s="16"/>
      <c r="Q29" s="12"/>
      <c r="R29" s="15"/>
      <c r="S29" s="15"/>
      <c r="T29" s="15"/>
    </row>
    <row r="30" spans="1:20" s="20" customFormat="1" ht="15.75" customHeight="1" x14ac:dyDescent="0.2">
      <c r="A30" s="17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P30" s="24"/>
      <c r="Q30" s="25"/>
      <c r="R30" s="26"/>
      <c r="S30" s="26"/>
      <c r="T30" s="26"/>
    </row>
    <row r="31" spans="1:20" ht="18" customHeight="1" x14ac:dyDescent="0.3">
      <c r="B31" s="4" t="s">
        <v>34</v>
      </c>
      <c r="C31" s="9"/>
      <c r="D31" s="1"/>
      <c r="E31" s="154" t="s">
        <v>35</v>
      </c>
      <c r="F31" s="154"/>
      <c r="G31" s="4"/>
      <c r="H31" s="1"/>
      <c r="I31" s="1"/>
      <c r="J31" s="155" t="s">
        <v>36</v>
      </c>
      <c r="K31" s="155"/>
      <c r="L31" s="155"/>
      <c r="M31" s="155"/>
      <c r="P31" s="13"/>
      <c r="Q31" s="12"/>
      <c r="R31" s="162"/>
      <c r="S31" s="162"/>
      <c r="T31" s="162"/>
    </row>
    <row r="32" spans="1:20" ht="15" customHeight="1" x14ac:dyDescent="0.3">
      <c r="B32" s="159" t="str">
        <f>Sem_I!B31</f>
        <v>Mihnea-Cosmin COSTOIU</v>
      </c>
      <c r="C32" s="159"/>
      <c r="D32" s="145" t="str">
        <f>Sem_I!D31</f>
        <v>Carmen-Constantina NENU</v>
      </c>
      <c r="E32" s="145"/>
      <c r="F32" s="145"/>
      <c r="G32" s="145"/>
      <c r="H32" s="145"/>
      <c r="I32" s="145"/>
      <c r="J32" s="156" t="str">
        <f>Sem_I!J31</f>
        <v>Andreea DRĂGHICI</v>
      </c>
      <c r="K32" s="156"/>
      <c r="L32" s="156"/>
      <c r="M32" s="156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A49" s="157" t="s">
        <v>52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</row>
    <row r="50" spans="1:13" x14ac:dyDescent="0.3">
      <c r="A50" s="158" t="s">
        <v>38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54"/>
      <c r="F58" s="154"/>
      <c r="G58" s="154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54"/>
      <c r="F59" s="154"/>
      <c r="G59" s="154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formatCells="0" formatRows="0" insertRows="0" insertHyperlinks="0" deleteRows="0" sort="0" autoFilter="0" pivotTables="0"/>
  <protectedRanges>
    <protectedRange sqref="K1:L2 J9:XFD14 J16:XFD19 A24 J24:XFD25 A9:A14 A16:A19 J23" name="Editabil"/>
    <protectedRange sqref="C9:C13" name="Editabil_1"/>
    <protectedRange sqref="C14" name="Editabil_3"/>
    <protectedRange sqref="D9:I13" name="Editabil_1_1"/>
    <protectedRange sqref="D14:I14" name="Editabil_3_1"/>
    <protectedRange sqref="C16:C19" name="Editabil_2"/>
    <protectedRange sqref="D16:I19" name="Editabil_2_1"/>
    <protectedRange sqref="B9:B14 B16:B19 B23:B24" name="Editabil_1_2"/>
  </protectedRanges>
  <mergeCells count="66">
    <mergeCell ref="A50:M50"/>
    <mergeCell ref="E58:G58"/>
    <mergeCell ref="E59:G59"/>
    <mergeCell ref="A22:M22"/>
    <mergeCell ref="B27:B29"/>
    <mergeCell ref="D27:M27"/>
    <mergeCell ref="D28:M28"/>
    <mergeCell ref="D29:M29"/>
    <mergeCell ref="L24:M24"/>
    <mergeCell ref="L23:M23"/>
    <mergeCell ref="F24:I24"/>
    <mergeCell ref="A20:C21"/>
    <mergeCell ref="E20:E21"/>
    <mergeCell ref="J20:J21"/>
    <mergeCell ref="K20:K21"/>
    <mergeCell ref="A49:M49"/>
    <mergeCell ref="A25:D25"/>
    <mergeCell ref="R31:T31"/>
    <mergeCell ref="B32:C32"/>
    <mergeCell ref="D32:I32"/>
    <mergeCell ref="J32:M32"/>
    <mergeCell ref="E31:F31"/>
    <mergeCell ref="J31:M31"/>
    <mergeCell ref="H18:H19"/>
    <mergeCell ref="I18:I19"/>
    <mergeCell ref="G18:G19"/>
    <mergeCell ref="A15:M15"/>
    <mergeCell ref="J16:J17"/>
    <mergeCell ref="J18:J19"/>
    <mergeCell ref="K16:K17"/>
    <mergeCell ref="K18:K19"/>
    <mergeCell ref="L16:M17"/>
    <mergeCell ref="L18:M19"/>
    <mergeCell ref="D18:D19"/>
    <mergeCell ref="E18:E19"/>
    <mergeCell ref="F18:F19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D16:D17"/>
    <mergeCell ref="E16:E17"/>
    <mergeCell ref="F16:F17"/>
    <mergeCell ref="G16:G17"/>
    <mergeCell ref="H16:H17"/>
    <mergeCell ref="I16:I17"/>
    <mergeCell ref="L9:M9"/>
    <mergeCell ref="L10:M10"/>
    <mergeCell ref="L11:M11"/>
    <mergeCell ref="L12:M12"/>
    <mergeCell ref="L13:M13"/>
    <mergeCell ref="L14:M14"/>
  </mergeCells>
  <conditionalFormatting sqref="D1:D16">
    <cfRule type="cellIs" dxfId="140" priority="31" operator="equal">
      <formula>"DI"</formula>
    </cfRule>
    <cfRule type="cellIs" dxfId="139" priority="32" operator="equal">
      <formula>"DM"</formula>
    </cfRule>
    <cfRule type="cellIs" dxfId="138" priority="33" operator="equal">
      <formula>"DJ"</formula>
    </cfRule>
    <cfRule type="cellIs" dxfId="137" priority="34" operator="equal">
      <formula>"D"</formula>
    </cfRule>
    <cfRule type="cellIs" dxfId="136" priority="35" operator="equal">
      <formula>"SI"</formula>
    </cfRule>
    <cfRule type="cellIs" dxfId="135" priority="36" operator="equal">
      <formula>"SM"</formula>
    </cfRule>
    <cfRule type="cellIs" dxfId="134" priority="37" operator="equal">
      <formula>"SJ"</formula>
    </cfRule>
    <cfRule type="cellIs" dxfId="133" priority="38" operator="equal">
      <formula>"S"</formula>
    </cfRule>
    <cfRule type="cellIs" dxfId="132" priority="39" operator="equal">
      <formula>"C"</formula>
    </cfRule>
    <cfRule type="cellIs" dxfId="131" priority="40" operator="equal">
      <formula>"F"</formula>
    </cfRule>
  </conditionalFormatting>
  <conditionalFormatting sqref="D18">
    <cfRule type="cellIs" dxfId="130" priority="41" operator="equal">
      <formula>"DI"</formula>
    </cfRule>
    <cfRule type="cellIs" dxfId="129" priority="42" operator="equal">
      <formula>"DM"</formula>
    </cfRule>
    <cfRule type="cellIs" dxfId="128" priority="43" operator="equal">
      <formula>"DJ"</formula>
    </cfRule>
    <cfRule type="cellIs" dxfId="127" priority="44" operator="equal">
      <formula>"D"</formula>
    </cfRule>
    <cfRule type="cellIs" dxfId="126" priority="45" operator="equal">
      <formula>"SI"</formula>
    </cfRule>
    <cfRule type="cellIs" dxfId="125" priority="46" operator="equal">
      <formula>"SM"</formula>
    </cfRule>
    <cfRule type="cellIs" dxfId="124" priority="47" operator="equal">
      <formula>"SJ"</formula>
    </cfRule>
    <cfRule type="cellIs" dxfId="123" priority="48" operator="equal">
      <formula>"S"</formula>
    </cfRule>
    <cfRule type="cellIs" dxfId="122" priority="49" operator="equal">
      <formula>"C"</formula>
    </cfRule>
    <cfRule type="cellIs" dxfId="121" priority="50" operator="equal">
      <formula>"F"</formula>
    </cfRule>
  </conditionalFormatting>
  <conditionalFormatting sqref="D20:D24 D26:D48">
    <cfRule type="cellIs" dxfId="120" priority="1" operator="equal">
      <formula>"DI"</formula>
    </cfRule>
    <cfRule type="cellIs" dxfId="119" priority="2" operator="equal">
      <formula>"DM"</formula>
    </cfRule>
    <cfRule type="cellIs" dxfId="118" priority="3" operator="equal">
      <formula>"DJ"</formula>
    </cfRule>
    <cfRule type="cellIs" dxfId="117" priority="4" operator="equal">
      <formula>"D"</formula>
    </cfRule>
    <cfRule type="cellIs" dxfId="116" priority="5" operator="equal">
      <formula>"SI"</formula>
    </cfRule>
    <cfRule type="cellIs" dxfId="115" priority="6" operator="equal">
      <formula>"SM"</formula>
    </cfRule>
    <cfRule type="cellIs" dxfId="114" priority="7" operator="equal">
      <formula>"SJ"</formula>
    </cfRule>
    <cfRule type="cellIs" dxfId="113" priority="8" operator="equal">
      <formula>"S"</formula>
    </cfRule>
    <cfRule type="cellIs" dxfId="112" priority="9" operator="equal">
      <formula>"C"</formula>
    </cfRule>
    <cfRule type="cellIs" dxfId="11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3" max="12" man="1"/>
  </rowBreaks>
  <ignoredErrors>
    <ignoredError sqref="J11:J13 J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2"/>
  <sheetViews>
    <sheetView topLeftCell="A7" zoomScale="90" zoomScaleNormal="90" zoomScaleSheetLayoutView="70" workbookViewId="0">
      <selection activeCell="A23" sqref="A23:M23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84" t="s">
        <v>0</v>
      </c>
      <c r="E1" s="184"/>
      <c r="F1" s="184"/>
      <c r="G1" s="184"/>
      <c r="H1" s="184"/>
      <c r="I1" s="2"/>
      <c r="J1" s="5"/>
      <c r="K1" s="183"/>
      <c r="L1" s="183"/>
      <c r="P1" s="31"/>
      <c r="Q1" s="31"/>
      <c r="R1" s="31"/>
      <c r="S1" s="31"/>
      <c r="T1" s="31"/>
    </row>
    <row r="2" spans="1:20" ht="15" customHeight="1" x14ac:dyDescent="0.3">
      <c r="B2" s="159"/>
      <c r="C2" s="159"/>
      <c r="D2" s="154" t="str">
        <f>Sem_I!D2</f>
        <v>2024 - 2027</v>
      </c>
      <c r="E2" s="154"/>
      <c r="F2" s="154"/>
      <c r="G2" s="154"/>
      <c r="H2" s="154"/>
      <c r="J2" s="8" t="str">
        <f>Sem_I!J2</f>
        <v>Anul universitar:</v>
      </c>
      <c r="K2" s="227" t="str">
        <f>Sem_III!K2</f>
        <v>2025 - 2026</v>
      </c>
      <c r="L2" s="227"/>
      <c r="P2" s="32"/>
      <c r="Q2" s="32"/>
      <c r="R2" s="32"/>
      <c r="S2" s="32"/>
      <c r="T2" s="32"/>
    </row>
    <row r="3" spans="1:20" x14ac:dyDescent="0.3">
      <c r="B3" s="7" t="s">
        <v>2</v>
      </c>
      <c r="C3" s="159" t="str">
        <f>Sem_I!C3</f>
        <v>Științe administrative</v>
      </c>
      <c r="D3" s="159"/>
      <c r="E3" s="159"/>
      <c r="F3" s="159"/>
      <c r="G3" s="159"/>
      <c r="J3" s="8" t="str">
        <f>Sem_I!J3</f>
        <v>Anul de studii:</v>
      </c>
      <c r="K3" s="159" t="str">
        <f>Sem_III!K3</f>
        <v>II</v>
      </c>
      <c r="L3" s="159"/>
      <c r="P3" s="32"/>
      <c r="Q3" s="32"/>
      <c r="R3" s="32"/>
      <c r="S3" s="32"/>
      <c r="T3" s="32"/>
    </row>
    <row r="4" spans="1:20" x14ac:dyDescent="0.3">
      <c r="B4" s="7" t="s">
        <v>5</v>
      </c>
      <c r="C4" s="159" t="str">
        <f>Sem_I!C4</f>
        <v>Administrație publică</v>
      </c>
      <c r="D4" s="159"/>
      <c r="E4" s="159"/>
      <c r="F4" s="159"/>
      <c r="G4" s="159"/>
      <c r="J4" s="8" t="str">
        <f>Sem_I!J4</f>
        <v>Semestrul:</v>
      </c>
      <c r="K4" s="159" t="s">
        <v>39</v>
      </c>
      <c r="L4" s="159"/>
      <c r="P4" s="32"/>
      <c r="Q4" s="32"/>
      <c r="R4" s="32"/>
      <c r="S4" s="32"/>
      <c r="T4" s="32"/>
    </row>
    <row r="5" spans="1:20" s="20" customFormat="1" ht="12" customHeight="1" thickBot="1" x14ac:dyDescent="0.25">
      <c r="A5" s="17"/>
      <c r="B5" s="18"/>
      <c r="C5" s="19"/>
      <c r="D5" s="19"/>
      <c r="E5" s="19"/>
      <c r="F5" s="19"/>
      <c r="G5" s="19"/>
      <c r="J5" s="21"/>
      <c r="K5" s="22"/>
      <c r="L5" s="19"/>
      <c r="M5" s="17"/>
      <c r="P5" s="32"/>
      <c r="Q5" s="32"/>
      <c r="R5" s="32"/>
      <c r="S5" s="32"/>
      <c r="T5" s="32"/>
    </row>
    <row r="6" spans="1:20" s="1" customFormat="1" ht="20.100000000000001" customHeight="1" x14ac:dyDescent="0.3">
      <c r="A6" s="192" t="s">
        <v>7</v>
      </c>
      <c r="B6" s="188" t="s">
        <v>8</v>
      </c>
      <c r="C6" s="188" t="s">
        <v>9</v>
      </c>
      <c r="D6" s="188" t="s">
        <v>10</v>
      </c>
      <c r="E6" s="190" t="s">
        <v>11</v>
      </c>
      <c r="F6" s="188" t="s">
        <v>12</v>
      </c>
      <c r="G6" s="188"/>
      <c r="H6" s="188"/>
      <c r="I6" s="188"/>
      <c r="J6" s="188" t="s">
        <v>13</v>
      </c>
      <c r="K6" s="188"/>
      <c r="L6" s="188" t="s">
        <v>14</v>
      </c>
      <c r="M6" s="194"/>
      <c r="P6" s="32"/>
      <c r="Q6" s="32"/>
      <c r="R6" s="32"/>
      <c r="S6" s="32"/>
      <c r="T6" s="32"/>
    </row>
    <row r="7" spans="1:20" ht="15" thickBot="1" x14ac:dyDescent="0.35">
      <c r="A7" s="199"/>
      <c r="B7" s="200"/>
      <c r="C7" s="200"/>
      <c r="D7" s="200"/>
      <c r="E7" s="208"/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200"/>
      <c r="M7" s="209"/>
      <c r="P7" s="32"/>
      <c r="Q7" s="32"/>
      <c r="R7" s="32"/>
      <c r="S7" s="32"/>
      <c r="T7" s="32"/>
    </row>
    <row r="8" spans="1:20" ht="15" thickBot="1" x14ac:dyDescent="0.35">
      <c r="A8" s="196" t="s">
        <v>21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8"/>
      <c r="P8" s="32"/>
      <c r="Q8" s="32"/>
      <c r="R8" s="32"/>
      <c r="S8" s="32"/>
      <c r="T8" s="32"/>
    </row>
    <row r="9" spans="1:20" ht="15" customHeight="1" thickBot="1" x14ac:dyDescent="0.35">
      <c r="A9" s="62">
        <v>1</v>
      </c>
      <c r="B9" s="69" t="s">
        <v>157</v>
      </c>
      <c r="C9" s="64" t="s">
        <v>74</v>
      </c>
      <c r="D9" s="65" t="s">
        <v>16</v>
      </c>
      <c r="E9" s="66">
        <v>5</v>
      </c>
      <c r="F9" s="67">
        <v>2</v>
      </c>
      <c r="G9" s="63">
        <v>2</v>
      </c>
      <c r="H9" s="63"/>
      <c r="I9" s="63"/>
      <c r="J9" s="63">
        <f>SUM(F9:I9)*14</f>
        <v>56</v>
      </c>
      <c r="K9" s="63">
        <f>E9*25-J9</f>
        <v>69</v>
      </c>
      <c r="L9" s="163" t="s">
        <v>23</v>
      </c>
      <c r="M9" s="164"/>
      <c r="P9" s="32"/>
      <c r="Q9" s="32"/>
      <c r="R9" s="32"/>
      <c r="S9" s="32"/>
      <c r="T9" s="32"/>
    </row>
    <row r="10" spans="1:20" ht="15" customHeight="1" thickBot="1" x14ac:dyDescent="0.35">
      <c r="A10" s="68">
        <v>2</v>
      </c>
      <c r="B10" s="69" t="s">
        <v>158</v>
      </c>
      <c r="C10" s="70" t="s">
        <v>75</v>
      </c>
      <c r="D10" s="71" t="s">
        <v>16</v>
      </c>
      <c r="E10" s="72">
        <v>4</v>
      </c>
      <c r="F10" s="73">
        <v>2</v>
      </c>
      <c r="G10" s="69">
        <v>1</v>
      </c>
      <c r="H10" s="69"/>
      <c r="I10" s="69"/>
      <c r="J10" s="69">
        <f>SUM(F10:I10)*14</f>
        <v>42</v>
      </c>
      <c r="K10" s="69">
        <f>E10*25-J10</f>
        <v>58</v>
      </c>
      <c r="L10" s="174" t="s">
        <v>23</v>
      </c>
      <c r="M10" s="207"/>
      <c r="P10" s="32"/>
      <c r="Q10" s="32"/>
      <c r="R10" s="32"/>
      <c r="S10" s="32"/>
      <c r="T10" s="32"/>
    </row>
    <row r="11" spans="1:20" ht="15" customHeight="1" thickBot="1" x14ac:dyDescent="0.35">
      <c r="A11" s="68">
        <v>3</v>
      </c>
      <c r="B11" s="69" t="s">
        <v>159</v>
      </c>
      <c r="C11" s="70" t="s">
        <v>212</v>
      </c>
      <c r="D11" s="71" t="s">
        <v>16</v>
      </c>
      <c r="E11" s="72">
        <v>5</v>
      </c>
      <c r="F11" s="73">
        <v>2</v>
      </c>
      <c r="G11" s="69">
        <v>1</v>
      </c>
      <c r="H11" s="69"/>
      <c r="I11" s="69"/>
      <c r="J11" s="69">
        <f>SUM(F11:I11)*14</f>
        <v>42</v>
      </c>
      <c r="K11" s="69">
        <f>E11*25-J11</f>
        <v>83</v>
      </c>
      <c r="L11" s="174" t="s">
        <v>23</v>
      </c>
      <c r="M11" s="207"/>
      <c r="P11" s="32"/>
      <c r="Q11" s="32"/>
      <c r="R11" s="32"/>
      <c r="S11" s="32"/>
      <c r="T11" s="32"/>
    </row>
    <row r="12" spans="1:20" ht="15" thickBot="1" x14ac:dyDescent="0.35">
      <c r="A12" s="68">
        <v>4</v>
      </c>
      <c r="B12" s="69" t="s">
        <v>160</v>
      </c>
      <c r="C12" s="70" t="s">
        <v>213</v>
      </c>
      <c r="D12" s="71" t="s">
        <v>16</v>
      </c>
      <c r="E12" s="72">
        <v>3</v>
      </c>
      <c r="F12" s="73">
        <v>1</v>
      </c>
      <c r="G12" s="69">
        <v>1</v>
      </c>
      <c r="H12" s="69"/>
      <c r="I12" s="69"/>
      <c r="J12" s="69">
        <f t="shared" ref="J12:J14" si="0">SUM(F12:I12)*14</f>
        <v>28</v>
      </c>
      <c r="K12" s="69">
        <f t="shared" ref="K12:K14" si="1">E12*25-J12</f>
        <v>47</v>
      </c>
      <c r="L12" s="174" t="s">
        <v>24</v>
      </c>
      <c r="M12" s="207"/>
      <c r="P12" s="32"/>
      <c r="Q12" s="32"/>
      <c r="R12" s="32"/>
      <c r="S12" s="32"/>
      <c r="T12" s="32"/>
    </row>
    <row r="13" spans="1:20" ht="15" thickBot="1" x14ac:dyDescent="0.35">
      <c r="A13" s="68">
        <v>5</v>
      </c>
      <c r="B13" s="69" t="s">
        <v>161</v>
      </c>
      <c r="C13" s="70" t="s">
        <v>76</v>
      </c>
      <c r="D13" s="71" t="s">
        <v>16</v>
      </c>
      <c r="E13" s="72">
        <v>6</v>
      </c>
      <c r="F13" s="230" t="s">
        <v>121</v>
      </c>
      <c r="G13" s="231"/>
      <c r="H13" s="231"/>
      <c r="I13" s="176"/>
      <c r="J13" s="69">
        <f>SUM(F13:I13)*14</f>
        <v>0</v>
      </c>
      <c r="K13" s="69">
        <v>94</v>
      </c>
      <c r="L13" s="174" t="s">
        <v>24</v>
      </c>
      <c r="M13" s="207"/>
      <c r="P13" s="32"/>
      <c r="Q13" s="32"/>
      <c r="R13" s="32"/>
      <c r="S13" s="32"/>
      <c r="T13" s="32"/>
    </row>
    <row r="14" spans="1:20" ht="15" customHeight="1" thickBot="1" x14ac:dyDescent="0.35">
      <c r="A14" s="68">
        <v>6</v>
      </c>
      <c r="B14" s="69" t="s">
        <v>162</v>
      </c>
      <c r="C14" s="70" t="s">
        <v>214</v>
      </c>
      <c r="D14" s="71" t="s">
        <v>15</v>
      </c>
      <c r="E14" s="72">
        <v>1</v>
      </c>
      <c r="F14" s="73"/>
      <c r="G14" s="69">
        <v>1</v>
      </c>
      <c r="H14" s="69"/>
      <c r="I14" s="69"/>
      <c r="J14" s="69">
        <f t="shared" si="0"/>
        <v>14</v>
      </c>
      <c r="K14" s="69">
        <f t="shared" si="1"/>
        <v>11</v>
      </c>
      <c r="L14" s="174" t="s">
        <v>24</v>
      </c>
      <c r="M14" s="207"/>
      <c r="P14" s="32"/>
      <c r="Q14" s="32"/>
      <c r="R14" s="32"/>
      <c r="S14" s="32"/>
      <c r="T14" s="32"/>
    </row>
    <row r="15" spans="1:20" ht="14.4" customHeight="1" thickBot="1" x14ac:dyDescent="0.35">
      <c r="A15" s="210" t="s">
        <v>50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3"/>
      <c r="P15" s="32"/>
      <c r="Q15" s="32"/>
      <c r="R15" s="32"/>
      <c r="S15" s="32"/>
      <c r="T15" s="32"/>
    </row>
    <row r="16" spans="1:20" ht="26.4" customHeight="1" thickBot="1" x14ac:dyDescent="0.35">
      <c r="A16" s="62">
        <v>7</v>
      </c>
      <c r="B16" s="69" t="s">
        <v>163</v>
      </c>
      <c r="C16" s="64" t="s">
        <v>77</v>
      </c>
      <c r="D16" s="234" t="s">
        <v>16</v>
      </c>
      <c r="E16" s="234">
        <v>5</v>
      </c>
      <c r="F16" s="237">
        <v>2</v>
      </c>
      <c r="G16" s="172">
        <v>2</v>
      </c>
      <c r="H16" s="172"/>
      <c r="I16" s="172"/>
      <c r="J16" s="172">
        <f t="shared" ref="J16" si="2">SUM(F16:I16)*14</f>
        <v>56</v>
      </c>
      <c r="K16" s="172">
        <f t="shared" ref="K16" si="3">E16*25-J16</f>
        <v>69</v>
      </c>
      <c r="L16" s="232" t="s">
        <v>23</v>
      </c>
      <c r="M16" s="225"/>
      <c r="P16" s="32"/>
      <c r="Q16" s="32"/>
      <c r="R16" s="32"/>
      <c r="S16" s="32"/>
      <c r="T16" s="32"/>
    </row>
    <row r="17" spans="1:20" ht="15" customHeight="1" thickBot="1" x14ac:dyDescent="0.35">
      <c r="A17" s="107">
        <v>8</v>
      </c>
      <c r="B17" s="69" t="s">
        <v>164</v>
      </c>
      <c r="C17" s="70" t="s">
        <v>78</v>
      </c>
      <c r="D17" s="235"/>
      <c r="E17" s="235"/>
      <c r="F17" s="238"/>
      <c r="G17" s="245"/>
      <c r="H17" s="245"/>
      <c r="I17" s="245"/>
      <c r="J17" s="245"/>
      <c r="K17" s="245"/>
      <c r="L17" s="240"/>
      <c r="M17" s="241"/>
      <c r="P17" s="32"/>
      <c r="Q17" s="32"/>
      <c r="R17" s="32"/>
      <c r="S17" s="32"/>
      <c r="T17" s="32"/>
    </row>
    <row r="18" spans="1:20" ht="15" customHeight="1" thickBot="1" x14ac:dyDescent="0.35">
      <c r="A18" s="76">
        <v>9</v>
      </c>
      <c r="B18" s="69" t="s">
        <v>165</v>
      </c>
      <c r="C18" s="70" t="s">
        <v>79</v>
      </c>
      <c r="D18" s="236"/>
      <c r="E18" s="236"/>
      <c r="F18" s="239"/>
      <c r="G18" s="173"/>
      <c r="H18" s="173"/>
      <c r="I18" s="173"/>
      <c r="J18" s="173"/>
      <c r="K18" s="173"/>
      <c r="L18" s="233"/>
      <c r="M18" s="226"/>
      <c r="P18" s="32"/>
      <c r="Q18" s="32"/>
      <c r="R18" s="32"/>
      <c r="S18" s="32"/>
      <c r="T18" s="32"/>
    </row>
    <row r="19" spans="1:20" ht="15" thickBot="1" x14ac:dyDescent="0.35">
      <c r="A19" s="62">
        <v>10</v>
      </c>
      <c r="B19" s="69" t="s">
        <v>166</v>
      </c>
      <c r="C19" s="64" t="s">
        <v>215</v>
      </c>
      <c r="D19" s="242" t="s">
        <v>16</v>
      </c>
      <c r="E19" s="171">
        <v>2</v>
      </c>
      <c r="F19" s="176"/>
      <c r="G19" s="174">
        <v>2</v>
      </c>
      <c r="H19" s="174"/>
      <c r="I19" s="174"/>
      <c r="J19" s="174">
        <f t="shared" ref="J19" si="4">SUM(F19:I19)*14</f>
        <v>28</v>
      </c>
      <c r="K19" s="174">
        <f t="shared" ref="K19" si="5">E19*25-J19</f>
        <v>22</v>
      </c>
      <c r="L19" s="232" t="s">
        <v>24</v>
      </c>
      <c r="M19" s="225"/>
      <c r="P19" s="32"/>
      <c r="Q19" s="32"/>
      <c r="R19" s="32"/>
      <c r="S19" s="32"/>
      <c r="T19" s="32"/>
    </row>
    <row r="20" spans="1:20" ht="15" thickBot="1" x14ac:dyDescent="0.35">
      <c r="A20" s="76">
        <v>11</v>
      </c>
      <c r="B20" s="69" t="s">
        <v>167</v>
      </c>
      <c r="C20" s="70" t="s">
        <v>216</v>
      </c>
      <c r="D20" s="169"/>
      <c r="E20" s="171"/>
      <c r="F20" s="176"/>
      <c r="G20" s="174"/>
      <c r="H20" s="174"/>
      <c r="I20" s="174"/>
      <c r="J20" s="174"/>
      <c r="K20" s="174"/>
      <c r="L20" s="233"/>
      <c r="M20" s="226"/>
      <c r="P20" s="32"/>
      <c r="Q20" s="32"/>
      <c r="R20" s="32"/>
      <c r="S20" s="32"/>
      <c r="T20" s="32"/>
    </row>
    <row r="21" spans="1:20" x14ac:dyDescent="0.3">
      <c r="A21" s="243" t="s">
        <v>25</v>
      </c>
      <c r="B21" s="244"/>
      <c r="C21" s="244"/>
      <c r="D21" s="80" t="s">
        <v>26</v>
      </c>
      <c r="E21" s="140">
        <f>SUM(E9:E20)-E14</f>
        <v>30</v>
      </c>
      <c r="F21" s="99">
        <f t="shared" ref="F21:K21" si="6">SUM(F9:F20)</f>
        <v>9</v>
      </c>
      <c r="G21" s="82">
        <f t="shared" si="6"/>
        <v>10</v>
      </c>
      <c r="H21" s="82">
        <f t="shared" si="6"/>
        <v>0</v>
      </c>
      <c r="I21" s="82">
        <f t="shared" si="6"/>
        <v>0</v>
      </c>
      <c r="J21" s="142">
        <f t="shared" si="6"/>
        <v>266</v>
      </c>
      <c r="K21" s="142">
        <f t="shared" si="6"/>
        <v>453</v>
      </c>
      <c r="L21" s="82" t="s">
        <v>27</v>
      </c>
      <c r="M21" s="83" t="s">
        <v>24</v>
      </c>
      <c r="P21" s="32"/>
      <c r="Q21" s="32"/>
      <c r="R21" s="32"/>
      <c r="S21" s="32"/>
      <c r="T21" s="32"/>
    </row>
    <row r="22" spans="1:20" ht="15" thickBot="1" x14ac:dyDescent="0.35">
      <c r="A22" s="146"/>
      <c r="B22" s="147"/>
      <c r="C22" s="147"/>
      <c r="D22" s="84" t="s">
        <v>28</v>
      </c>
      <c r="E22" s="141"/>
      <c r="F22" s="85">
        <f>COUNT(F9:F20)</f>
        <v>5</v>
      </c>
      <c r="G22" s="86">
        <f>COUNT(G9:G20)</f>
        <v>7</v>
      </c>
      <c r="H22" s="86">
        <f>COUNT(H9:H20)</f>
        <v>0</v>
      </c>
      <c r="I22" s="86">
        <f>COUNT(I9:I20)</f>
        <v>0</v>
      </c>
      <c r="J22" s="143"/>
      <c r="K22" s="143"/>
      <c r="L22" s="77">
        <f>COUNTIF(L1:L21,"=E")</f>
        <v>4</v>
      </c>
      <c r="M22" s="78">
        <f>COUNTIF(L1:L21,"=V")+COUNTIF(L1:L21,"=C")</f>
        <v>4</v>
      </c>
      <c r="P22" s="32"/>
      <c r="Q22" s="32"/>
      <c r="R22" s="32"/>
      <c r="S22" s="32"/>
      <c r="T22" s="32"/>
    </row>
    <row r="23" spans="1:20" ht="15" customHeight="1" thickBot="1" x14ac:dyDescent="0.35">
      <c r="A23" s="135" t="s">
        <v>51</v>
      </c>
      <c r="B23" s="136"/>
      <c r="C23" s="136"/>
      <c r="D23" s="136"/>
      <c r="E23" s="221"/>
      <c r="F23" s="221"/>
      <c r="G23" s="221"/>
      <c r="H23" s="221"/>
      <c r="I23" s="221"/>
      <c r="J23" s="221"/>
      <c r="K23" s="221"/>
      <c r="L23" s="221"/>
      <c r="M23" s="222"/>
      <c r="P23" s="32"/>
      <c r="Q23" s="12"/>
      <c r="R23" s="32"/>
      <c r="S23" s="32"/>
      <c r="T23" s="32"/>
    </row>
    <row r="24" spans="1:20" ht="26.4" customHeight="1" thickBot="1" x14ac:dyDescent="0.35">
      <c r="A24" s="108">
        <v>12</v>
      </c>
      <c r="B24" s="69" t="s">
        <v>168</v>
      </c>
      <c r="C24" s="88" t="s">
        <v>43</v>
      </c>
      <c r="D24" s="89" t="s">
        <v>15</v>
      </c>
      <c r="E24" s="71">
        <v>5</v>
      </c>
      <c r="F24" s="73">
        <v>2</v>
      </c>
      <c r="G24" s="69">
        <v>2</v>
      </c>
      <c r="H24" s="69"/>
      <c r="I24" s="69"/>
      <c r="J24" s="63">
        <f>SUM(F24:I24)*14</f>
        <v>56</v>
      </c>
      <c r="K24" s="75">
        <v>69</v>
      </c>
      <c r="L24" s="228" t="s">
        <v>23</v>
      </c>
      <c r="M24" s="229"/>
      <c r="P24" s="32"/>
      <c r="Q24" s="12"/>
      <c r="R24" s="32"/>
      <c r="S24" s="32"/>
      <c r="T24" s="32"/>
    </row>
    <row r="25" spans="1:20" ht="15" customHeight="1" thickBot="1" x14ac:dyDescent="0.35">
      <c r="A25" s="62">
        <v>13</v>
      </c>
      <c r="B25" s="69" t="s">
        <v>169</v>
      </c>
      <c r="C25" s="91" t="s">
        <v>111</v>
      </c>
      <c r="D25" s="92" t="s">
        <v>15</v>
      </c>
      <c r="E25" s="93">
        <v>3</v>
      </c>
      <c r="F25" s="151" t="s">
        <v>121</v>
      </c>
      <c r="G25" s="152"/>
      <c r="H25" s="152"/>
      <c r="I25" s="153"/>
      <c r="J25" s="63">
        <f>SUM(F25:H25)*14</f>
        <v>0</v>
      </c>
      <c r="K25" s="63">
        <v>19</v>
      </c>
      <c r="L25" s="163" t="s">
        <v>24</v>
      </c>
      <c r="M25" s="164"/>
      <c r="P25" s="32"/>
      <c r="Q25" s="12"/>
      <c r="R25" s="32"/>
      <c r="S25" s="32"/>
      <c r="T25" s="32"/>
    </row>
    <row r="26" spans="1:20" ht="15" customHeight="1" x14ac:dyDescent="0.3">
      <c r="A26" s="219" t="s">
        <v>117</v>
      </c>
      <c r="B26" s="219"/>
      <c r="C26" s="219"/>
      <c r="D26" s="219"/>
      <c r="E26" s="1"/>
      <c r="F26" s="1"/>
      <c r="G26" s="1"/>
      <c r="H26" s="1"/>
      <c r="I26" s="1"/>
      <c r="J26" s="1"/>
      <c r="K26" s="1"/>
      <c r="L26" s="1"/>
      <c r="M26" s="1"/>
      <c r="P26" s="32"/>
      <c r="Q26" s="12"/>
      <c r="R26" s="32"/>
      <c r="S26" s="32"/>
      <c r="T26" s="32"/>
    </row>
    <row r="27" spans="1:20" ht="15.75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16"/>
      <c r="Q27" s="12"/>
      <c r="R27" s="15"/>
      <c r="S27" s="15"/>
      <c r="T27" s="15"/>
    </row>
    <row r="28" spans="1:20" ht="15.75" customHeight="1" x14ac:dyDescent="0.3">
      <c r="B28" s="129" t="s">
        <v>30</v>
      </c>
      <c r="C28" s="27" t="str">
        <f>Sem_I!C26</f>
        <v>Discipline Obligatorii:</v>
      </c>
      <c r="D28" s="132">
        <f>SUM(F9:I14)</f>
        <v>13</v>
      </c>
      <c r="E28" s="133"/>
      <c r="F28" s="133"/>
      <c r="G28" s="133"/>
      <c r="H28" s="133"/>
      <c r="I28" s="133"/>
      <c r="J28" s="133"/>
      <c r="K28" s="133"/>
      <c r="L28" s="133"/>
      <c r="M28" s="134"/>
      <c r="P28" s="16"/>
      <c r="Q28" s="12"/>
      <c r="R28" s="15"/>
      <c r="S28" s="15"/>
      <c r="T28" s="15"/>
    </row>
    <row r="29" spans="1:20" ht="15.75" customHeight="1" x14ac:dyDescent="0.3">
      <c r="B29" s="130"/>
      <c r="C29" s="28" t="str">
        <f>Sem_I!C27</f>
        <v>Discipline Opționale:</v>
      </c>
      <c r="D29" s="177">
        <f>SUM(F16:I20)</f>
        <v>6</v>
      </c>
      <c r="E29" s="178"/>
      <c r="F29" s="178"/>
      <c r="G29" s="178"/>
      <c r="H29" s="178"/>
      <c r="I29" s="178"/>
      <c r="J29" s="178"/>
      <c r="K29" s="178"/>
      <c r="L29" s="178"/>
      <c r="M29" s="179"/>
      <c r="P29" s="16"/>
      <c r="Q29" s="12"/>
      <c r="R29" s="15"/>
      <c r="S29" s="15"/>
      <c r="T29" s="15"/>
    </row>
    <row r="30" spans="1:20" ht="15.75" customHeight="1" thickBot="1" x14ac:dyDescent="0.35">
      <c r="B30" s="131"/>
      <c r="C30" s="29" t="str">
        <f>Sem_I!C28</f>
        <v>Discipline Facultative:</v>
      </c>
      <c r="D30" s="180">
        <f>SUM(F25:H25)</f>
        <v>0</v>
      </c>
      <c r="E30" s="181"/>
      <c r="F30" s="181"/>
      <c r="G30" s="181"/>
      <c r="H30" s="181"/>
      <c r="I30" s="181"/>
      <c r="J30" s="181"/>
      <c r="K30" s="181"/>
      <c r="L30" s="181"/>
      <c r="M30" s="182"/>
      <c r="P30" s="16"/>
      <c r="Q30" s="12"/>
      <c r="R30" s="15"/>
      <c r="S30" s="15"/>
      <c r="T30" s="15"/>
    </row>
    <row r="31" spans="1:20" s="20" customFormat="1" ht="15.75" customHeight="1" x14ac:dyDescent="0.2">
      <c r="A31" s="17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P31" s="24"/>
      <c r="Q31" s="25"/>
      <c r="R31" s="26"/>
      <c r="S31" s="26"/>
      <c r="T31" s="26"/>
    </row>
    <row r="32" spans="1:20" ht="18" customHeight="1" x14ac:dyDescent="0.3">
      <c r="B32" s="4" t="s">
        <v>34</v>
      </c>
      <c r="C32" s="9"/>
      <c r="D32" s="1"/>
      <c r="E32" s="154" t="s">
        <v>35</v>
      </c>
      <c r="F32" s="154"/>
      <c r="G32" s="4"/>
      <c r="H32" s="1"/>
      <c r="I32" s="1"/>
      <c r="J32" s="155" t="s">
        <v>36</v>
      </c>
      <c r="K32" s="155"/>
      <c r="L32" s="155"/>
      <c r="M32" s="155"/>
      <c r="P32" s="13"/>
      <c r="Q32" s="12"/>
      <c r="R32" s="162"/>
      <c r="S32" s="162"/>
      <c r="T32" s="162"/>
    </row>
    <row r="33" spans="2:20" ht="15" customHeight="1" x14ac:dyDescent="0.3">
      <c r="B33" s="159" t="str">
        <f>Sem_I!B31</f>
        <v>Mihnea-Cosmin COSTOIU</v>
      </c>
      <c r="C33" s="159"/>
      <c r="D33" s="145" t="str">
        <f>Sem_I!D31</f>
        <v>Carmen-Constantina NENU</v>
      </c>
      <c r="E33" s="145"/>
      <c r="F33" s="145"/>
      <c r="G33" s="145"/>
      <c r="H33" s="145"/>
      <c r="I33" s="145"/>
      <c r="J33" s="156" t="str">
        <f>Sem_I!J31</f>
        <v>Andreea DRĂGHICI</v>
      </c>
      <c r="K33" s="156"/>
      <c r="L33" s="156"/>
      <c r="M33" s="156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A50" s="157" t="s">
        <v>52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</row>
    <row r="51" spans="1:13" x14ac:dyDescent="0.3">
      <c r="A51" s="158" t="s">
        <v>38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54"/>
      <c r="F58" s="154"/>
      <c r="G58" s="154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54"/>
      <c r="F59" s="154"/>
      <c r="G59" s="154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formatCells="0" formatRows="0" insertRows="0" insertHyperlinks="0" deleteRows="0" sort="0" autoFilter="0" pivotTables="0"/>
  <protectedRanges>
    <protectedRange sqref="P27 K1:L1 J9:XFD14 A24:A25 A9:A14 L16:XFD20 A16:A20 J24:XFD26" name="Editabil"/>
    <protectedRange sqref="F13 C9:E14 H9:I14 F9:G12 F14:G14" name="Editabil_1"/>
    <protectedRange sqref="C16:C18" name="Editabil_2_1"/>
    <protectedRange sqref="D19:K20" name="Editabil_4"/>
    <protectedRange sqref="D16:K18" name="Editabil_2_3"/>
    <protectedRange sqref="B9:B14 B16:B20 B24:B25" name="Editabil_1_2"/>
  </protectedRanges>
  <mergeCells count="67">
    <mergeCell ref="K21:K22"/>
    <mergeCell ref="L25:M25"/>
    <mergeCell ref="A50:M50"/>
    <mergeCell ref="A51:M51"/>
    <mergeCell ref="E58:G58"/>
    <mergeCell ref="L24:M24"/>
    <mergeCell ref="A26:D26"/>
    <mergeCell ref="F25:I25"/>
    <mergeCell ref="E59:G59"/>
    <mergeCell ref="A23:M23"/>
    <mergeCell ref="L16:M18"/>
    <mergeCell ref="D19:D20"/>
    <mergeCell ref="E19:E20"/>
    <mergeCell ref="A21:C22"/>
    <mergeCell ref="E21:E22"/>
    <mergeCell ref="J21:J22"/>
    <mergeCell ref="G16:G18"/>
    <mergeCell ref="H16:H18"/>
    <mergeCell ref="I16:I18"/>
    <mergeCell ref="J16:J18"/>
    <mergeCell ref="K16:K18"/>
    <mergeCell ref="F19:F20"/>
    <mergeCell ref="J19:J20"/>
    <mergeCell ref="K19:K20"/>
    <mergeCell ref="R32:T32"/>
    <mergeCell ref="B33:C33"/>
    <mergeCell ref="D33:I33"/>
    <mergeCell ref="J33:M33"/>
    <mergeCell ref="B28:B30"/>
    <mergeCell ref="D28:M28"/>
    <mergeCell ref="D29:M29"/>
    <mergeCell ref="D30:M30"/>
    <mergeCell ref="E32:F32"/>
    <mergeCell ref="J32:M32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L9:M9"/>
    <mergeCell ref="L10:M10"/>
    <mergeCell ref="L11:M11"/>
    <mergeCell ref="L12:M12"/>
    <mergeCell ref="L13:M13"/>
    <mergeCell ref="L14:M14"/>
    <mergeCell ref="F13:I13"/>
    <mergeCell ref="G19:G20"/>
    <mergeCell ref="H19:H20"/>
    <mergeCell ref="I19:I20"/>
    <mergeCell ref="L19:M20"/>
    <mergeCell ref="A15:M15"/>
    <mergeCell ref="D16:D18"/>
    <mergeCell ref="E16:E18"/>
    <mergeCell ref="F16:F18"/>
  </mergeCells>
  <conditionalFormatting sqref="D1:D17">
    <cfRule type="cellIs" dxfId="110" priority="31" operator="equal">
      <formula>"DI"</formula>
    </cfRule>
    <cfRule type="cellIs" dxfId="109" priority="32" operator="equal">
      <formula>"DM"</formula>
    </cfRule>
    <cfRule type="cellIs" dxfId="108" priority="33" operator="equal">
      <formula>"DJ"</formula>
    </cfRule>
    <cfRule type="cellIs" dxfId="107" priority="34" operator="equal">
      <formula>"D"</formula>
    </cfRule>
    <cfRule type="cellIs" dxfId="106" priority="35" operator="equal">
      <formula>"SI"</formula>
    </cfRule>
    <cfRule type="cellIs" dxfId="105" priority="36" operator="equal">
      <formula>"SM"</formula>
    </cfRule>
    <cfRule type="cellIs" dxfId="104" priority="37" operator="equal">
      <formula>"SJ"</formula>
    </cfRule>
    <cfRule type="cellIs" dxfId="103" priority="38" operator="equal">
      <formula>"S"</formula>
    </cfRule>
    <cfRule type="cellIs" dxfId="102" priority="39" operator="equal">
      <formula>"C"</formula>
    </cfRule>
    <cfRule type="cellIs" dxfId="101" priority="40" operator="equal">
      <formula>"F"</formula>
    </cfRule>
  </conditionalFormatting>
  <conditionalFormatting sqref="D19">
    <cfRule type="cellIs" dxfId="100" priority="41" operator="equal">
      <formula>"DI"</formula>
    </cfRule>
    <cfRule type="cellIs" dxfId="99" priority="42" operator="equal">
      <formula>"DM"</formula>
    </cfRule>
    <cfRule type="cellIs" dxfId="98" priority="43" operator="equal">
      <formula>"DJ"</formula>
    </cfRule>
    <cfRule type="cellIs" dxfId="97" priority="44" operator="equal">
      <formula>"D"</formula>
    </cfRule>
    <cfRule type="cellIs" dxfId="96" priority="45" operator="equal">
      <formula>"SI"</formula>
    </cfRule>
    <cfRule type="cellIs" dxfId="95" priority="46" operator="equal">
      <formula>"SM"</formula>
    </cfRule>
    <cfRule type="cellIs" dxfId="94" priority="47" operator="equal">
      <formula>"SJ"</formula>
    </cfRule>
    <cfRule type="cellIs" dxfId="93" priority="48" operator="equal">
      <formula>"S"</formula>
    </cfRule>
    <cfRule type="cellIs" dxfId="92" priority="49" operator="equal">
      <formula>"C"</formula>
    </cfRule>
    <cfRule type="cellIs" dxfId="91" priority="50" operator="equal">
      <formula>"F"</formula>
    </cfRule>
  </conditionalFormatting>
  <conditionalFormatting sqref="D21:D25 D27:D49">
    <cfRule type="cellIs" dxfId="90" priority="1" operator="equal">
      <formula>"DI"</formula>
    </cfRule>
    <cfRule type="cellIs" dxfId="89" priority="2" operator="equal">
      <formula>"DM"</formula>
    </cfRule>
    <cfRule type="cellIs" dxfId="88" priority="3" operator="equal">
      <formula>"DJ"</formula>
    </cfRule>
    <cfRule type="cellIs" dxfId="87" priority="4" operator="equal">
      <formula>"D"</formula>
    </cfRule>
    <cfRule type="cellIs" dxfId="86" priority="5" operator="equal">
      <formula>"SI"</formula>
    </cfRule>
    <cfRule type="cellIs" dxfId="85" priority="6" operator="equal">
      <formula>"SM"</formula>
    </cfRule>
    <cfRule type="cellIs" dxfId="84" priority="7" operator="equal">
      <formula>"SJ"</formula>
    </cfRule>
    <cfRule type="cellIs" dxfId="83" priority="8" operator="equal">
      <formula>"S"</formula>
    </cfRule>
    <cfRule type="cellIs" dxfId="82" priority="9" operator="equal">
      <formula>"C"</formula>
    </cfRule>
    <cfRule type="cellIs" dxfId="8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4" max="12" man="1"/>
  </rowBreaks>
  <ignoredErrors>
    <ignoredError sqref="J11:J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5"/>
  <sheetViews>
    <sheetView topLeftCell="A10" zoomScaleNormal="100" zoomScaleSheetLayoutView="70" workbookViewId="0">
      <selection activeCell="B28" sqref="B2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4.6640625" style="6" customWidth="1"/>
    <col min="20" max="20" width="10.109375" customWidth="1"/>
  </cols>
  <sheetData>
    <row r="1" spans="1:20" ht="57" customHeight="1" x14ac:dyDescent="0.35">
      <c r="B1" s="3"/>
      <c r="C1" s="4"/>
      <c r="D1" s="184" t="s">
        <v>0</v>
      </c>
      <c r="E1" s="184"/>
      <c r="F1" s="184"/>
      <c r="G1" s="184"/>
      <c r="H1" s="184"/>
      <c r="I1" s="2"/>
      <c r="J1" s="5"/>
      <c r="K1" s="183"/>
      <c r="L1" s="183"/>
      <c r="P1" s="33"/>
      <c r="Q1" s="33"/>
      <c r="R1" s="33"/>
      <c r="S1" s="33"/>
      <c r="T1" s="33"/>
    </row>
    <row r="2" spans="1:20" ht="15" customHeight="1" x14ac:dyDescent="0.3">
      <c r="B2" s="159"/>
      <c r="C2" s="159"/>
      <c r="D2" s="154" t="str">
        <f>Sem_I!D2</f>
        <v>2024 - 2027</v>
      </c>
      <c r="E2" s="154"/>
      <c r="F2" s="154"/>
      <c r="G2" s="154"/>
      <c r="H2" s="154"/>
      <c r="J2" s="8" t="str">
        <f>Sem_I!J2</f>
        <v>Anul universitar:</v>
      </c>
      <c r="K2" s="159" t="s">
        <v>107</v>
      </c>
      <c r="L2" s="159"/>
      <c r="P2" s="13"/>
      <c r="Q2" s="13"/>
      <c r="R2" s="13"/>
      <c r="S2" s="13"/>
      <c r="T2" s="13"/>
    </row>
    <row r="3" spans="1:20" s="40" customFormat="1" ht="13.8" x14ac:dyDescent="0.3">
      <c r="A3" s="37"/>
      <c r="B3" s="38" t="s">
        <v>2</v>
      </c>
      <c r="C3" s="257" t="str">
        <f>Sem_I!C3</f>
        <v>Științe administrative</v>
      </c>
      <c r="D3" s="257"/>
      <c r="E3" s="257"/>
      <c r="F3" s="257"/>
      <c r="G3" s="257"/>
      <c r="J3" s="41" t="str">
        <f>Sem_I!J3</f>
        <v>Anul de studii:</v>
      </c>
      <c r="K3" s="257" t="s">
        <v>46</v>
      </c>
      <c r="L3" s="257"/>
      <c r="M3" s="37"/>
      <c r="P3" s="42"/>
      <c r="Q3" s="42"/>
      <c r="R3" s="42"/>
      <c r="S3" s="42"/>
      <c r="T3" s="42"/>
    </row>
    <row r="4" spans="1:20" s="40" customFormat="1" ht="13.8" x14ac:dyDescent="0.3">
      <c r="A4" s="37"/>
      <c r="B4" s="38" t="s">
        <v>5</v>
      </c>
      <c r="C4" s="257" t="str">
        <f>Sem_I!C4</f>
        <v>Administrație publică</v>
      </c>
      <c r="D4" s="257"/>
      <c r="E4" s="257"/>
      <c r="F4" s="257"/>
      <c r="G4" s="257"/>
      <c r="J4" s="41" t="str">
        <f>Sem_I!J4</f>
        <v>Semestrul:</v>
      </c>
      <c r="K4" s="257" t="s">
        <v>4</v>
      </c>
      <c r="L4" s="257"/>
      <c r="M4" s="37"/>
      <c r="P4" s="42"/>
      <c r="Q4" s="42"/>
      <c r="R4" s="42"/>
      <c r="S4" s="42"/>
      <c r="T4" s="42"/>
    </row>
    <row r="5" spans="1:20" s="40" customFormat="1" ht="12" customHeight="1" thickBot="1" x14ac:dyDescent="0.35">
      <c r="A5" s="37"/>
      <c r="B5" s="38"/>
      <c r="C5" s="43"/>
      <c r="D5" s="43"/>
      <c r="E5" s="43"/>
      <c r="F5" s="43"/>
      <c r="G5" s="43"/>
      <c r="J5" s="41"/>
      <c r="K5" s="39"/>
      <c r="L5" s="43"/>
      <c r="M5" s="37"/>
      <c r="P5" s="42"/>
      <c r="Q5" s="42"/>
      <c r="R5" s="42"/>
      <c r="S5" s="42"/>
      <c r="T5" s="42"/>
    </row>
    <row r="6" spans="1:20" s="44" customFormat="1" ht="20.100000000000001" customHeight="1" x14ac:dyDescent="0.3">
      <c r="A6" s="249" t="s">
        <v>48</v>
      </c>
      <c r="B6" s="251" t="s">
        <v>8</v>
      </c>
      <c r="C6" s="251" t="s">
        <v>9</v>
      </c>
      <c r="D6" s="251" t="s">
        <v>10</v>
      </c>
      <c r="E6" s="253" t="s">
        <v>11</v>
      </c>
      <c r="F6" s="251" t="s">
        <v>12</v>
      </c>
      <c r="G6" s="251"/>
      <c r="H6" s="251"/>
      <c r="I6" s="251"/>
      <c r="J6" s="251" t="s">
        <v>13</v>
      </c>
      <c r="K6" s="251"/>
      <c r="L6" s="251" t="s">
        <v>14</v>
      </c>
      <c r="M6" s="255"/>
      <c r="P6" s="42"/>
      <c r="Q6" s="42"/>
      <c r="R6" s="42"/>
      <c r="S6" s="42"/>
      <c r="T6" s="42"/>
    </row>
    <row r="7" spans="1:20" s="40" customFormat="1" thickBot="1" x14ac:dyDescent="0.35">
      <c r="A7" s="250"/>
      <c r="B7" s="252"/>
      <c r="C7" s="252"/>
      <c r="D7" s="252"/>
      <c r="E7" s="254"/>
      <c r="F7" s="45" t="s">
        <v>15</v>
      </c>
      <c r="G7" s="45" t="s">
        <v>16</v>
      </c>
      <c r="H7" s="45" t="s">
        <v>17</v>
      </c>
      <c r="I7" s="45" t="s">
        <v>18</v>
      </c>
      <c r="J7" s="45" t="s">
        <v>19</v>
      </c>
      <c r="K7" s="45" t="s">
        <v>20</v>
      </c>
      <c r="L7" s="252"/>
      <c r="M7" s="256"/>
      <c r="P7" s="42"/>
      <c r="Q7" s="42"/>
      <c r="R7" s="42"/>
      <c r="S7" s="42"/>
      <c r="T7" s="42"/>
    </row>
    <row r="8" spans="1:20" s="40" customFormat="1" thickBot="1" x14ac:dyDescent="0.35">
      <c r="A8" s="246" t="s">
        <v>21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8"/>
      <c r="P8" s="42"/>
      <c r="Q8" s="42"/>
      <c r="R8" s="42"/>
      <c r="S8" s="42"/>
      <c r="T8" s="42"/>
    </row>
    <row r="9" spans="1:20" s="40" customFormat="1" ht="15" customHeight="1" thickBot="1" x14ac:dyDescent="0.35">
      <c r="A9" s="62">
        <v>1</v>
      </c>
      <c r="B9" s="69" t="s">
        <v>170</v>
      </c>
      <c r="C9" s="64" t="s">
        <v>81</v>
      </c>
      <c r="D9" s="65" t="s">
        <v>16</v>
      </c>
      <c r="E9" s="66">
        <v>4</v>
      </c>
      <c r="F9" s="67">
        <v>2</v>
      </c>
      <c r="G9" s="63">
        <v>1</v>
      </c>
      <c r="H9" s="63"/>
      <c r="I9" s="63"/>
      <c r="J9" s="63">
        <f>SUM(F9:I9)*14</f>
        <v>42</v>
      </c>
      <c r="K9" s="63">
        <f>E9*25-J9</f>
        <v>58</v>
      </c>
      <c r="L9" s="160" t="s">
        <v>23</v>
      </c>
      <c r="M9" s="161"/>
      <c r="N9"/>
      <c r="O9"/>
      <c r="P9" s="13"/>
      <c r="Q9" s="42"/>
      <c r="R9" s="42"/>
      <c r="S9" s="42"/>
      <c r="T9" s="42"/>
    </row>
    <row r="10" spans="1:20" s="40" customFormat="1" ht="15" customHeight="1" thickBot="1" x14ac:dyDescent="0.35">
      <c r="A10" s="68">
        <v>2</v>
      </c>
      <c r="B10" s="69" t="s">
        <v>171</v>
      </c>
      <c r="C10" s="70" t="s">
        <v>217</v>
      </c>
      <c r="D10" s="71" t="s">
        <v>16</v>
      </c>
      <c r="E10" s="72">
        <v>4</v>
      </c>
      <c r="F10" s="73">
        <v>2</v>
      </c>
      <c r="G10" s="69">
        <v>1</v>
      </c>
      <c r="H10" s="69"/>
      <c r="I10" s="69"/>
      <c r="J10" s="69">
        <f>SUM(F10:I10)*14</f>
        <v>42</v>
      </c>
      <c r="K10" s="69">
        <f>E10*25-J10</f>
        <v>58</v>
      </c>
      <c r="L10" s="148" t="s">
        <v>23</v>
      </c>
      <c r="M10" s="149"/>
      <c r="N10"/>
      <c r="O10"/>
      <c r="P10" s="13"/>
      <c r="Q10" s="42"/>
      <c r="R10" s="42"/>
      <c r="S10" s="42"/>
      <c r="T10" s="42"/>
    </row>
    <row r="11" spans="1:20" s="40" customFormat="1" ht="15" customHeight="1" thickBot="1" x14ac:dyDescent="0.35">
      <c r="A11" s="68">
        <v>3</v>
      </c>
      <c r="B11" s="69" t="s">
        <v>172</v>
      </c>
      <c r="C11" s="70" t="s">
        <v>82</v>
      </c>
      <c r="D11" s="71" t="s">
        <v>16</v>
      </c>
      <c r="E11" s="72">
        <v>5</v>
      </c>
      <c r="F11" s="73">
        <v>2</v>
      </c>
      <c r="G11" s="69">
        <v>1</v>
      </c>
      <c r="H11" s="69"/>
      <c r="I11" s="69"/>
      <c r="J11" s="69">
        <f>SUM(F11:I11)*14</f>
        <v>42</v>
      </c>
      <c r="K11" s="69">
        <f>E11*25-J11</f>
        <v>83</v>
      </c>
      <c r="L11" s="148" t="s">
        <v>23</v>
      </c>
      <c r="M11" s="149"/>
      <c r="N11"/>
      <c r="O11"/>
      <c r="P11" s="13"/>
      <c r="Q11" s="42"/>
      <c r="R11" s="42"/>
      <c r="S11" s="42"/>
      <c r="T11" s="42"/>
    </row>
    <row r="12" spans="1:20" s="40" customFormat="1" ht="15" thickBot="1" x14ac:dyDescent="0.35">
      <c r="A12" s="68">
        <v>4</v>
      </c>
      <c r="B12" s="69" t="s">
        <v>173</v>
      </c>
      <c r="C12" s="70" t="s">
        <v>83</v>
      </c>
      <c r="D12" s="71" t="s">
        <v>22</v>
      </c>
      <c r="E12" s="72">
        <v>3</v>
      </c>
      <c r="F12" s="73">
        <v>1</v>
      </c>
      <c r="G12" s="69">
        <v>1</v>
      </c>
      <c r="H12" s="69"/>
      <c r="I12" s="69"/>
      <c r="J12" s="69">
        <f t="shared" ref="J12" si="0">SUM(F12:I12)*14</f>
        <v>28</v>
      </c>
      <c r="K12" s="69">
        <f t="shared" ref="K12" si="1">E12*25-J12</f>
        <v>47</v>
      </c>
      <c r="L12" s="148" t="s">
        <v>24</v>
      </c>
      <c r="M12" s="149"/>
      <c r="N12"/>
      <c r="O12"/>
      <c r="P12" s="13"/>
      <c r="Q12" s="42"/>
      <c r="R12" s="42"/>
      <c r="S12" s="42"/>
      <c r="T12" s="42"/>
    </row>
    <row r="13" spans="1:20" s="40" customFormat="1" ht="15" thickBot="1" x14ac:dyDescent="0.35">
      <c r="A13" s="68">
        <v>5</v>
      </c>
      <c r="B13" s="69" t="s">
        <v>174</v>
      </c>
      <c r="C13" s="70" t="s">
        <v>76</v>
      </c>
      <c r="D13" s="71" t="s">
        <v>16</v>
      </c>
      <c r="E13" s="72">
        <v>4</v>
      </c>
      <c r="F13" s="262" t="s">
        <v>121</v>
      </c>
      <c r="G13" s="152"/>
      <c r="H13" s="152"/>
      <c r="I13" s="153"/>
      <c r="J13" s="69">
        <f>SUM(F13:I13)*14</f>
        <v>0</v>
      </c>
      <c r="K13" s="69">
        <v>44</v>
      </c>
      <c r="L13" s="148" t="s">
        <v>24</v>
      </c>
      <c r="M13" s="149"/>
      <c r="N13"/>
      <c r="O13"/>
      <c r="P13" s="13"/>
      <c r="Q13" s="42"/>
      <c r="R13" s="42"/>
      <c r="S13" s="42"/>
      <c r="T13" s="42"/>
    </row>
    <row r="14" spans="1:20" s="40" customFormat="1" ht="14.4" customHeight="1" thickBot="1" x14ac:dyDescent="0.35">
      <c r="A14" s="258"/>
      <c r="B14" s="212"/>
      <c r="C14" s="212"/>
      <c r="D14" s="212"/>
      <c r="E14" s="211"/>
      <c r="F14" s="211"/>
      <c r="G14" s="211"/>
      <c r="H14" s="211"/>
      <c r="I14" s="211"/>
      <c r="J14" s="211"/>
      <c r="K14" s="211"/>
      <c r="L14" s="211"/>
      <c r="M14" s="213"/>
      <c r="N14"/>
      <c r="O14"/>
      <c r="P14" s="13"/>
      <c r="Q14" s="42"/>
      <c r="R14" s="42"/>
      <c r="S14" s="42"/>
      <c r="T14" s="42"/>
    </row>
    <row r="15" spans="1:20" s="40" customFormat="1" ht="15" customHeight="1" thickBot="1" x14ac:dyDescent="0.35">
      <c r="A15" s="62">
        <v>6</v>
      </c>
      <c r="B15" s="69" t="s">
        <v>175</v>
      </c>
      <c r="C15" s="64" t="s">
        <v>101</v>
      </c>
      <c r="D15" s="259" t="s">
        <v>16</v>
      </c>
      <c r="E15" s="170">
        <v>4</v>
      </c>
      <c r="F15" s="175">
        <v>2</v>
      </c>
      <c r="G15" s="163">
        <v>1</v>
      </c>
      <c r="H15" s="163"/>
      <c r="I15" s="163"/>
      <c r="J15" s="163">
        <f t="shared" ref="J15:J19" si="2">SUM(F15:I15)*14</f>
        <v>42</v>
      </c>
      <c r="K15" s="163">
        <f t="shared" ref="K15:K19" si="3">E15*25-J15</f>
        <v>58</v>
      </c>
      <c r="L15" s="232" t="s">
        <v>24</v>
      </c>
      <c r="M15" s="225"/>
      <c r="N15"/>
      <c r="O15"/>
      <c r="P15" s="13"/>
      <c r="Q15" s="42"/>
      <c r="R15" s="42"/>
      <c r="S15" s="42"/>
      <c r="T15" s="42"/>
    </row>
    <row r="16" spans="1:20" s="40" customFormat="1" ht="15" customHeight="1" thickBot="1" x14ac:dyDescent="0.35">
      <c r="A16" s="114">
        <v>7</v>
      </c>
      <c r="B16" s="69" t="s">
        <v>176</v>
      </c>
      <c r="C16" s="70" t="s">
        <v>102</v>
      </c>
      <c r="D16" s="260"/>
      <c r="E16" s="171"/>
      <c r="F16" s="176"/>
      <c r="G16" s="174"/>
      <c r="H16" s="174"/>
      <c r="I16" s="174"/>
      <c r="J16" s="138"/>
      <c r="K16" s="138"/>
      <c r="L16" s="233"/>
      <c r="M16" s="226"/>
      <c r="N16"/>
      <c r="O16"/>
      <c r="P16" s="13"/>
      <c r="Q16" s="42"/>
      <c r="R16" s="42"/>
      <c r="S16" s="42"/>
      <c r="T16" s="42"/>
    </row>
    <row r="17" spans="1:20" s="40" customFormat="1" ht="15" customHeight="1" thickBot="1" x14ac:dyDescent="0.35">
      <c r="A17" s="62">
        <v>8</v>
      </c>
      <c r="B17" s="69" t="s">
        <v>177</v>
      </c>
      <c r="C17" s="64" t="s">
        <v>86</v>
      </c>
      <c r="D17" s="261" t="s">
        <v>16</v>
      </c>
      <c r="E17" s="171">
        <v>3</v>
      </c>
      <c r="F17" s="176">
        <v>1</v>
      </c>
      <c r="G17" s="174">
        <v>1</v>
      </c>
      <c r="H17" s="174"/>
      <c r="I17" s="174"/>
      <c r="J17" s="172">
        <f t="shared" si="2"/>
        <v>28</v>
      </c>
      <c r="K17" s="172">
        <f t="shared" si="3"/>
        <v>47</v>
      </c>
      <c r="L17" s="232" t="s">
        <v>23</v>
      </c>
      <c r="M17" s="225"/>
      <c r="N17"/>
      <c r="O17"/>
      <c r="P17" s="13"/>
      <c r="Q17" s="42"/>
      <c r="R17" s="42"/>
      <c r="S17" s="42"/>
      <c r="T17" s="42"/>
    </row>
    <row r="18" spans="1:20" s="40" customFormat="1" ht="15" customHeight="1" thickBot="1" x14ac:dyDescent="0.35">
      <c r="A18" s="114">
        <v>9</v>
      </c>
      <c r="B18" s="69" t="s">
        <v>178</v>
      </c>
      <c r="C18" s="70" t="s">
        <v>87</v>
      </c>
      <c r="D18" s="169"/>
      <c r="E18" s="171"/>
      <c r="F18" s="176"/>
      <c r="G18" s="174"/>
      <c r="H18" s="174"/>
      <c r="I18" s="174"/>
      <c r="J18" s="173"/>
      <c r="K18" s="173"/>
      <c r="L18" s="233"/>
      <c r="M18" s="226"/>
      <c r="N18"/>
      <c r="O18"/>
      <c r="P18" s="13"/>
      <c r="Q18" s="42"/>
      <c r="R18" s="42"/>
      <c r="S18" s="42"/>
      <c r="T18" s="42"/>
    </row>
    <row r="19" spans="1:20" s="40" customFormat="1" ht="15" customHeight="1" thickBot="1" x14ac:dyDescent="0.35">
      <c r="A19" s="62">
        <v>10</v>
      </c>
      <c r="B19" s="69" t="s">
        <v>179</v>
      </c>
      <c r="C19" s="64" t="s">
        <v>88</v>
      </c>
      <c r="D19" s="261" t="s">
        <v>15</v>
      </c>
      <c r="E19" s="171">
        <v>3</v>
      </c>
      <c r="F19" s="176">
        <v>1</v>
      </c>
      <c r="G19" s="174">
        <v>1</v>
      </c>
      <c r="H19" s="174"/>
      <c r="I19" s="174"/>
      <c r="J19" s="163">
        <f t="shared" si="2"/>
        <v>28</v>
      </c>
      <c r="K19" s="163">
        <f t="shared" si="3"/>
        <v>47</v>
      </c>
      <c r="L19" s="232" t="s">
        <v>23</v>
      </c>
      <c r="M19" s="225"/>
      <c r="N19"/>
      <c r="O19"/>
      <c r="P19" s="13"/>
      <c r="Q19" s="42"/>
      <c r="R19" s="42"/>
      <c r="S19" s="42"/>
      <c r="T19" s="42"/>
    </row>
    <row r="20" spans="1:20" s="40" customFormat="1" ht="15" thickBot="1" x14ac:dyDescent="0.35">
      <c r="A20" s="114">
        <v>11</v>
      </c>
      <c r="B20" s="69" t="s">
        <v>180</v>
      </c>
      <c r="C20" s="70" t="s">
        <v>89</v>
      </c>
      <c r="D20" s="169"/>
      <c r="E20" s="171"/>
      <c r="F20" s="176"/>
      <c r="G20" s="174"/>
      <c r="H20" s="174"/>
      <c r="I20" s="174"/>
      <c r="J20" s="138"/>
      <c r="K20" s="138"/>
      <c r="L20" s="233"/>
      <c r="M20" s="226"/>
      <c r="N20"/>
      <c r="O20"/>
      <c r="P20" s="13"/>
      <c r="Q20" s="42"/>
      <c r="R20" s="42"/>
      <c r="S20" s="42"/>
      <c r="T20" s="42"/>
    </row>
    <row r="21" spans="1:20" s="40" customFormat="1" x14ac:dyDescent="0.3">
      <c r="A21" s="243" t="s">
        <v>25</v>
      </c>
      <c r="B21" s="244"/>
      <c r="C21" s="244"/>
      <c r="D21" s="80" t="s">
        <v>26</v>
      </c>
      <c r="E21" s="140">
        <f t="shared" ref="E21:K21" si="4">SUM(E9:E20)</f>
        <v>30</v>
      </c>
      <c r="F21" s="99">
        <f t="shared" si="4"/>
        <v>11</v>
      </c>
      <c r="G21" s="82">
        <f t="shared" si="4"/>
        <v>7</v>
      </c>
      <c r="H21" s="82">
        <f t="shared" si="4"/>
        <v>0</v>
      </c>
      <c r="I21" s="82">
        <f t="shared" si="4"/>
        <v>0</v>
      </c>
      <c r="J21" s="142">
        <f t="shared" si="4"/>
        <v>252</v>
      </c>
      <c r="K21" s="142">
        <f t="shared" si="4"/>
        <v>442</v>
      </c>
      <c r="L21" s="82" t="s">
        <v>27</v>
      </c>
      <c r="M21" s="83" t="s">
        <v>24</v>
      </c>
      <c r="N21"/>
      <c r="O21"/>
      <c r="P21" s="13"/>
      <c r="Q21" s="42"/>
      <c r="R21" s="42"/>
      <c r="S21" s="42"/>
      <c r="T21" s="42"/>
    </row>
    <row r="22" spans="1:20" s="40" customFormat="1" ht="15" thickBot="1" x14ac:dyDescent="0.35">
      <c r="A22" s="146"/>
      <c r="B22" s="147"/>
      <c r="C22" s="147"/>
      <c r="D22" s="84" t="s">
        <v>28</v>
      </c>
      <c r="E22" s="141"/>
      <c r="F22" s="85">
        <f>COUNT(F9:F20)</f>
        <v>7</v>
      </c>
      <c r="G22" s="86">
        <f>COUNT(G9:G20)</f>
        <v>7</v>
      </c>
      <c r="H22" s="86">
        <f>COUNT(H9:H20)</f>
        <v>0</v>
      </c>
      <c r="I22" s="86">
        <f>COUNT(I9:I20)</f>
        <v>0</v>
      </c>
      <c r="J22" s="143"/>
      <c r="K22" s="143"/>
      <c r="L22" s="77">
        <f>COUNTIF(L1:L21,"=E")</f>
        <v>5</v>
      </c>
      <c r="M22" s="78">
        <f>COUNTIF(L1:L21,"=V")+COUNTIF(L1:L21,"=C")</f>
        <v>3</v>
      </c>
      <c r="N22"/>
      <c r="O22"/>
      <c r="P22" s="13"/>
      <c r="Q22" s="42"/>
      <c r="R22" s="42"/>
      <c r="S22" s="42"/>
      <c r="T22" s="42"/>
    </row>
    <row r="23" spans="1:20" s="40" customFormat="1" ht="15" customHeight="1" thickBot="1" x14ac:dyDescent="0.35">
      <c r="A23" s="135" t="s">
        <v>51</v>
      </c>
      <c r="B23" s="136"/>
      <c r="C23" s="136"/>
      <c r="D23" s="136"/>
      <c r="E23" s="221"/>
      <c r="F23" s="221"/>
      <c r="G23" s="221"/>
      <c r="H23" s="221"/>
      <c r="I23" s="221"/>
      <c r="J23" s="221"/>
      <c r="K23" s="221"/>
      <c r="L23" s="136"/>
      <c r="M23" s="137"/>
      <c r="N23"/>
      <c r="O23"/>
      <c r="P23" s="13"/>
      <c r="Q23" s="46"/>
      <c r="R23" s="42"/>
      <c r="S23" s="42"/>
      <c r="T23" s="42"/>
    </row>
    <row r="24" spans="1:20" s="40" customFormat="1" ht="20.399999999999999" customHeight="1" thickBot="1" x14ac:dyDescent="0.35">
      <c r="A24" s="62">
        <v>12</v>
      </c>
      <c r="B24" s="69" t="s">
        <v>181</v>
      </c>
      <c r="C24" s="64" t="s">
        <v>90</v>
      </c>
      <c r="D24" s="97" t="s">
        <v>15</v>
      </c>
      <c r="E24" s="65">
        <v>4</v>
      </c>
      <c r="F24" s="67">
        <v>2</v>
      </c>
      <c r="G24" s="63">
        <v>1</v>
      </c>
      <c r="H24" s="63"/>
      <c r="I24" s="63"/>
      <c r="J24" s="63">
        <f t="shared" ref="J24:J27" si="5">SUM(F24:I24)*14</f>
        <v>42</v>
      </c>
      <c r="K24" s="63">
        <f t="shared" ref="K24:K27" si="6">E24*25-J24</f>
        <v>58</v>
      </c>
      <c r="L24" s="175" t="s">
        <v>24</v>
      </c>
      <c r="M24" s="164"/>
      <c r="N24"/>
      <c r="O24"/>
      <c r="P24" s="13"/>
      <c r="Q24" s="46"/>
      <c r="R24" s="42"/>
      <c r="S24" s="42"/>
      <c r="T24" s="42"/>
    </row>
    <row r="25" spans="1:20" s="40" customFormat="1" ht="16.8" customHeight="1" thickBot="1" x14ac:dyDescent="0.35">
      <c r="A25" s="90">
        <v>13</v>
      </c>
      <c r="B25" s="69" t="s">
        <v>182</v>
      </c>
      <c r="C25" s="70" t="s">
        <v>91</v>
      </c>
      <c r="D25" s="89" t="s">
        <v>15</v>
      </c>
      <c r="E25" s="71">
        <v>2</v>
      </c>
      <c r="F25" s="73"/>
      <c r="G25" s="69">
        <v>2</v>
      </c>
      <c r="H25" s="69"/>
      <c r="I25" s="69"/>
      <c r="J25" s="69">
        <f t="shared" si="5"/>
        <v>28</v>
      </c>
      <c r="K25" s="69">
        <f t="shared" si="6"/>
        <v>22</v>
      </c>
      <c r="L25" s="148" t="s">
        <v>24</v>
      </c>
      <c r="M25" s="149"/>
      <c r="N25"/>
      <c r="O25"/>
      <c r="P25" s="13"/>
      <c r="Q25" s="46"/>
      <c r="R25" s="47"/>
      <c r="S25" s="47"/>
      <c r="T25" s="47"/>
    </row>
    <row r="26" spans="1:20" s="40" customFormat="1" ht="19.8" customHeight="1" x14ac:dyDescent="0.3">
      <c r="A26" s="68">
        <v>14</v>
      </c>
      <c r="B26" s="69" t="s">
        <v>183</v>
      </c>
      <c r="C26" s="110" t="s">
        <v>47</v>
      </c>
      <c r="D26" s="109" t="s">
        <v>15</v>
      </c>
      <c r="E26" s="111">
        <v>2</v>
      </c>
      <c r="F26" s="112">
        <v>1</v>
      </c>
      <c r="G26" s="113">
        <v>1</v>
      </c>
      <c r="H26" s="113"/>
      <c r="I26" s="113"/>
      <c r="J26" s="69">
        <f t="shared" si="5"/>
        <v>28</v>
      </c>
      <c r="K26" s="69">
        <f t="shared" si="6"/>
        <v>22</v>
      </c>
      <c r="L26" s="148" t="s">
        <v>24</v>
      </c>
      <c r="M26" s="149"/>
      <c r="N26"/>
      <c r="O26"/>
      <c r="P26" s="13"/>
      <c r="Q26" s="46"/>
      <c r="R26" s="42"/>
      <c r="S26" s="42"/>
      <c r="T26" s="42"/>
    </row>
    <row r="27" spans="1:20" s="40" customFormat="1" ht="27.6" customHeight="1" x14ac:dyDescent="0.3">
      <c r="A27" s="115">
        <v>15</v>
      </c>
      <c r="B27" s="69" t="s">
        <v>184</v>
      </c>
      <c r="C27" s="110" t="s">
        <v>218</v>
      </c>
      <c r="D27" s="109" t="s">
        <v>15</v>
      </c>
      <c r="E27" s="111">
        <v>3</v>
      </c>
      <c r="F27" s="278" t="s">
        <v>112</v>
      </c>
      <c r="G27" s="231"/>
      <c r="H27" s="231"/>
      <c r="I27" s="176"/>
      <c r="J27" s="69">
        <f t="shared" si="5"/>
        <v>0</v>
      </c>
      <c r="K27" s="69">
        <f t="shared" si="6"/>
        <v>75</v>
      </c>
      <c r="L27" s="148" t="s">
        <v>24</v>
      </c>
      <c r="M27" s="149"/>
      <c r="N27"/>
      <c r="O27"/>
      <c r="P27" s="13"/>
      <c r="Q27" s="46"/>
      <c r="R27" s="42"/>
      <c r="S27" s="42"/>
      <c r="T27" s="42"/>
    </row>
    <row r="28" spans="1:20" s="40" customFormat="1" ht="21" customHeight="1" thickBot="1" x14ac:dyDescent="0.35">
      <c r="A28" s="76">
        <v>16</v>
      </c>
      <c r="B28" s="69" t="s">
        <v>185</v>
      </c>
      <c r="C28" s="91" t="s">
        <v>113</v>
      </c>
      <c r="D28" s="92" t="s">
        <v>15</v>
      </c>
      <c r="E28" s="93">
        <v>3</v>
      </c>
      <c r="F28" s="151" t="s">
        <v>121</v>
      </c>
      <c r="G28" s="152"/>
      <c r="H28" s="152"/>
      <c r="I28" s="153"/>
      <c r="J28" s="77">
        <f>SUM(F28:H28)*14</f>
        <v>0</v>
      </c>
      <c r="K28" s="77">
        <v>19</v>
      </c>
      <c r="L28" s="138" t="s">
        <v>24</v>
      </c>
      <c r="M28" s="139"/>
      <c r="N28"/>
      <c r="O28"/>
      <c r="P28" s="13"/>
      <c r="Q28" s="46"/>
      <c r="R28" s="42"/>
      <c r="S28" s="42"/>
      <c r="T28" s="42"/>
    </row>
    <row r="29" spans="1:20" s="40" customFormat="1" ht="15.75" customHeight="1" thickBot="1" x14ac:dyDescent="0.35">
      <c r="A29" s="37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P29" s="48"/>
      <c r="Q29" s="46"/>
      <c r="R29" s="47"/>
      <c r="S29" s="47"/>
      <c r="T29" s="47"/>
    </row>
    <row r="30" spans="1:20" s="40" customFormat="1" ht="15.75" customHeight="1" x14ac:dyDescent="0.3">
      <c r="A30" s="37"/>
      <c r="B30" s="266" t="s">
        <v>30</v>
      </c>
      <c r="C30" s="49" t="str">
        <f>Sem_I!C26</f>
        <v>Discipline Obligatorii:</v>
      </c>
      <c r="D30" s="269">
        <f>SUM(F9:I13)</f>
        <v>11</v>
      </c>
      <c r="E30" s="270"/>
      <c r="F30" s="270"/>
      <c r="G30" s="270"/>
      <c r="H30" s="270"/>
      <c r="I30" s="270"/>
      <c r="J30" s="270"/>
      <c r="K30" s="270"/>
      <c r="L30" s="270"/>
      <c r="M30" s="271"/>
      <c r="P30" s="48"/>
      <c r="Q30" s="46"/>
      <c r="R30" s="47"/>
      <c r="S30" s="47"/>
      <c r="T30" s="47"/>
    </row>
    <row r="31" spans="1:20" s="40" customFormat="1" ht="15.75" customHeight="1" x14ac:dyDescent="0.3">
      <c r="A31" s="37"/>
      <c r="B31" s="267"/>
      <c r="C31" s="50" t="str">
        <f>Sem_I!C27</f>
        <v>Discipline Opționale:</v>
      </c>
      <c r="D31" s="272">
        <f>SUM(F15:I20)</f>
        <v>7</v>
      </c>
      <c r="E31" s="273"/>
      <c r="F31" s="273"/>
      <c r="G31" s="273"/>
      <c r="H31" s="273"/>
      <c r="I31" s="273"/>
      <c r="J31" s="273"/>
      <c r="K31" s="273"/>
      <c r="L31" s="273"/>
      <c r="M31" s="274"/>
      <c r="P31" s="48"/>
      <c r="Q31" s="46"/>
      <c r="R31" s="47"/>
      <c r="S31" s="47"/>
      <c r="T31" s="47"/>
    </row>
    <row r="32" spans="1:20" s="40" customFormat="1" ht="15.75" customHeight="1" thickBot="1" x14ac:dyDescent="0.35">
      <c r="A32" s="37"/>
      <c r="B32" s="268"/>
      <c r="C32" s="51" t="str">
        <f>Sem_I!C28</f>
        <v>Discipline Facultative:</v>
      </c>
      <c r="D32" s="275">
        <f>SUM(F24:I28)</f>
        <v>7</v>
      </c>
      <c r="E32" s="276"/>
      <c r="F32" s="276"/>
      <c r="G32" s="276"/>
      <c r="H32" s="276"/>
      <c r="I32" s="276"/>
      <c r="J32" s="276"/>
      <c r="K32" s="276"/>
      <c r="L32" s="276"/>
      <c r="M32" s="277"/>
      <c r="P32" s="48"/>
      <c r="Q32" s="46"/>
      <c r="R32" s="47"/>
      <c r="S32" s="47"/>
      <c r="T32" s="47"/>
    </row>
    <row r="33" spans="1:20" s="40" customFormat="1" ht="15.75" customHeight="1" x14ac:dyDescent="0.3">
      <c r="A33" s="37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P33" s="48"/>
      <c r="Q33" s="46"/>
      <c r="R33" s="47"/>
      <c r="S33" s="47"/>
      <c r="T33" s="47"/>
    </row>
    <row r="34" spans="1:20" s="40" customFormat="1" ht="18" customHeight="1" x14ac:dyDescent="0.3">
      <c r="A34" s="37"/>
      <c r="B34" s="52" t="s">
        <v>34</v>
      </c>
      <c r="C34" s="39"/>
      <c r="D34" s="44"/>
      <c r="E34" s="264" t="s">
        <v>35</v>
      </c>
      <c r="F34" s="264"/>
      <c r="G34" s="52"/>
      <c r="H34" s="44"/>
      <c r="I34" s="44"/>
      <c r="J34" s="265" t="s">
        <v>36</v>
      </c>
      <c r="K34" s="265"/>
      <c r="L34" s="265"/>
      <c r="M34" s="265"/>
      <c r="P34" s="42"/>
      <c r="Q34" s="46"/>
      <c r="R34" s="263"/>
      <c r="S34" s="263"/>
      <c r="T34" s="263"/>
    </row>
    <row r="35" spans="1:20" s="40" customFormat="1" ht="15" customHeight="1" x14ac:dyDescent="0.3">
      <c r="A35" s="37"/>
      <c r="B35" s="257" t="str">
        <f>Sem_I!B31</f>
        <v>Mihnea-Cosmin COSTOIU</v>
      </c>
      <c r="C35" s="257"/>
      <c r="D35" s="264" t="str">
        <f>Sem_I!D31</f>
        <v>Carmen-Constantina NENU</v>
      </c>
      <c r="E35" s="264"/>
      <c r="F35" s="264"/>
      <c r="G35" s="264"/>
      <c r="H35" s="264"/>
      <c r="I35" s="264"/>
      <c r="J35" s="265" t="str">
        <f>Sem_I!J31</f>
        <v>Andreea DRĂGHICI</v>
      </c>
      <c r="K35" s="265"/>
      <c r="L35" s="265"/>
      <c r="M35" s="265"/>
      <c r="P35" s="42"/>
      <c r="Q35" s="46"/>
      <c r="R35" s="42"/>
      <c r="S35" s="42"/>
      <c r="T35" s="42"/>
    </row>
    <row r="36" spans="1:20" s="40" customFormat="1" ht="15" customHeight="1" x14ac:dyDescent="0.3">
      <c r="A36" s="3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37"/>
      <c r="P36" s="53"/>
      <c r="Q36" s="46"/>
      <c r="R36" s="42"/>
      <c r="S36" s="42"/>
      <c r="T36" s="42"/>
    </row>
    <row r="37" spans="1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5" customHeight="1" x14ac:dyDescent="0.3">
      <c r="B43" s="1"/>
      <c r="C43" s="1"/>
      <c r="H43" s="4"/>
      <c r="I43" s="4"/>
      <c r="J43" s="1"/>
      <c r="K43" s="1"/>
      <c r="L43" s="1"/>
    </row>
    <row r="44" spans="1:20" ht="15" customHeight="1" x14ac:dyDescent="0.3">
      <c r="B44" s="1"/>
      <c r="C44" s="1"/>
      <c r="H44" s="4"/>
      <c r="I44" s="4"/>
      <c r="J44" s="1"/>
      <c r="K44" s="1"/>
      <c r="L44" s="1"/>
    </row>
    <row r="45" spans="1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A52" s="157" t="s">
        <v>52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</row>
    <row r="53" spans="1:13" x14ac:dyDescent="0.3">
      <c r="A53" s="158" t="s">
        <v>38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3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3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3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3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3">
      <c r="B61" s="1"/>
      <c r="C61" s="1"/>
      <c r="D61" s="1"/>
      <c r="E61" s="154"/>
      <c r="F61" s="154"/>
      <c r="G61" s="154"/>
      <c r="H61" s="1"/>
      <c r="I61" s="1"/>
      <c r="J61" s="1"/>
      <c r="K61" s="1"/>
      <c r="L61" s="1"/>
    </row>
    <row r="62" spans="1:13" x14ac:dyDescent="0.3">
      <c r="B62" s="1"/>
      <c r="C62" s="1"/>
      <c r="D62" s="1"/>
      <c r="E62" s="154"/>
      <c r="F62" s="154"/>
      <c r="G62" s="154"/>
      <c r="H62" s="1"/>
      <c r="I62" s="1"/>
      <c r="J62" s="1"/>
      <c r="K62" s="1"/>
      <c r="L62" s="1"/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formatCells="0" formatRows="0" insertRows="0" insertHyperlinks="0" deleteRows="0" sort="0" autoFilter="0" pivotTables="0"/>
  <protectedRanges>
    <protectedRange sqref="K1:L2 J15:XFD20 A24:A28 J9:XFD13 A15:A20 J24:XFD25 A9:A13 N26:XFD27" name="Editabil"/>
    <protectedRange sqref="F13 C9:E13 H9:I13 F9:G12" name="Editabil_1"/>
    <protectedRange sqref="C17:I20 E15:I16" name="Editabil_2"/>
    <protectedRange sqref="C24:I25" name="Editabil_3"/>
    <protectedRange sqref="C15:D16" name="Editabil_4"/>
    <protectedRange sqref="B9:B13 B15:B20 B24:B28" name="Editabil_1_2"/>
  </protectedRanges>
  <mergeCells count="78">
    <mergeCell ref="E61:G61"/>
    <mergeCell ref="E62:G62"/>
    <mergeCell ref="L24:M24"/>
    <mergeCell ref="L26:M26"/>
    <mergeCell ref="L28:M28"/>
    <mergeCell ref="L25:M25"/>
    <mergeCell ref="A52:M52"/>
    <mergeCell ref="A53:M53"/>
    <mergeCell ref="F27:I27"/>
    <mergeCell ref="L27:M27"/>
    <mergeCell ref="F28:I28"/>
    <mergeCell ref="R34:T34"/>
    <mergeCell ref="B35:C35"/>
    <mergeCell ref="D35:I35"/>
    <mergeCell ref="J35:M35"/>
    <mergeCell ref="B30:B32"/>
    <mergeCell ref="D30:M30"/>
    <mergeCell ref="D31:M31"/>
    <mergeCell ref="D32:M32"/>
    <mergeCell ref="E34:F34"/>
    <mergeCell ref="J34:M34"/>
    <mergeCell ref="A23:M23"/>
    <mergeCell ref="A21:C22"/>
    <mergeCell ref="E21:E22"/>
    <mergeCell ref="J21:J22"/>
    <mergeCell ref="K21:K22"/>
    <mergeCell ref="D19:D20"/>
    <mergeCell ref="L10:M10"/>
    <mergeCell ref="L11:M11"/>
    <mergeCell ref="L12:M12"/>
    <mergeCell ref="L13:M13"/>
    <mergeCell ref="H15:H16"/>
    <mergeCell ref="I15:I16"/>
    <mergeCell ref="J15:J16"/>
    <mergeCell ref="K15:K16"/>
    <mergeCell ref="L15:M16"/>
    <mergeCell ref="I19:I20"/>
    <mergeCell ref="H19:H20"/>
    <mergeCell ref="H17:H18"/>
    <mergeCell ref="L19:M20"/>
    <mergeCell ref="K19:K20"/>
    <mergeCell ref="J19:J20"/>
    <mergeCell ref="L9:M9"/>
    <mergeCell ref="K17:K18"/>
    <mergeCell ref="A14:M14"/>
    <mergeCell ref="D15:D16"/>
    <mergeCell ref="D17:D18"/>
    <mergeCell ref="L17:M18"/>
    <mergeCell ref="J17:J18"/>
    <mergeCell ref="F13:I13"/>
    <mergeCell ref="E15:E16"/>
    <mergeCell ref="E17:E18"/>
    <mergeCell ref="I17:I18"/>
    <mergeCell ref="K1:L1"/>
    <mergeCell ref="D6:D7"/>
    <mergeCell ref="E6:E7"/>
    <mergeCell ref="D1:H1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A8:M8"/>
    <mergeCell ref="A6:A7"/>
    <mergeCell ref="B6:B7"/>
    <mergeCell ref="C6:C7"/>
    <mergeCell ref="F6:I6"/>
    <mergeCell ref="E19:E20"/>
    <mergeCell ref="F15:F16"/>
    <mergeCell ref="G15:G16"/>
    <mergeCell ref="F17:F18"/>
    <mergeCell ref="G17:G18"/>
    <mergeCell ref="G19:G20"/>
    <mergeCell ref="F19:F20"/>
  </mergeCells>
  <conditionalFormatting sqref="D1:D15">
    <cfRule type="cellIs" dxfId="80" priority="11" operator="equal">
      <formula>"DI"</formula>
    </cfRule>
    <cfRule type="cellIs" dxfId="79" priority="12" operator="equal">
      <formula>"DM"</formula>
    </cfRule>
    <cfRule type="cellIs" dxfId="78" priority="13" operator="equal">
      <formula>"DJ"</formula>
    </cfRule>
    <cfRule type="cellIs" dxfId="77" priority="14" operator="equal">
      <formula>"D"</formula>
    </cfRule>
    <cfRule type="cellIs" dxfId="76" priority="15" operator="equal">
      <formula>"SI"</formula>
    </cfRule>
    <cfRule type="cellIs" dxfId="75" priority="16" operator="equal">
      <formula>"SM"</formula>
    </cfRule>
    <cfRule type="cellIs" dxfId="74" priority="17" operator="equal">
      <formula>"SJ"</formula>
    </cfRule>
    <cfRule type="cellIs" dxfId="73" priority="18" operator="equal">
      <formula>"S"</formula>
    </cfRule>
    <cfRule type="cellIs" dxfId="72" priority="19" operator="equal">
      <formula>"C"</formula>
    </cfRule>
    <cfRule type="cellIs" dxfId="71" priority="20" operator="equal">
      <formula>"F"</formula>
    </cfRule>
  </conditionalFormatting>
  <conditionalFormatting sqref="D17 D19">
    <cfRule type="cellIs" dxfId="70" priority="31" operator="equal">
      <formula>"DI"</formula>
    </cfRule>
    <cfRule type="cellIs" dxfId="69" priority="32" operator="equal">
      <formula>"DM"</formula>
    </cfRule>
    <cfRule type="cellIs" dxfId="68" priority="33" operator="equal">
      <formula>"DJ"</formula>
    </cfRule>
    <cfRule type="cellIs" dxfId="67" priority="34" operator="equal">
      <formula>"D"</formula>
    </cfRule>
    <cfRule type="cellIs" dxfId="66" priority="35" operator="equal">
      <formula>"SI"</formula>
    </cfRule>
    <cfRule type="cellIs" dxfId="65" priority="36" operator="equal">
      <formula>"SM"</formula>
    </cfRule>
    <cfRule type="cellIs" dxfId="64" priority="37" operator="equal">
      <formula>"SJ"</formula>
    </cfRule>
    <cfRule type="cellIs" dxfId="63" priority="38" operator="equal">
      <formula>"S"</formula>
    </cfRule>
    <cfRule type="cellIs" dxfId="62" priority="39" operator="equal">
      <formula>"C"</formula>
    </cfRule>
    <cfRule type="cellIs" dxfId="61" priority="40" operator="equal">
      <formula>"F"</formula>
    </cfRule>
  </conditionalFormatting>
  <conditionalFormatting sqref="D21:D51">
    <cfRule type="cellIs" dxfId="60" priority="1" operator="equal">
      <formula>"DI"</formula>
    </cfRule>
    <cfRule type="cellIs" dxfId="59" priority="2" operator="equal">
      <formula>"DM"</formula>
    </cfRule>
    <cfRule type="cellIs" dxfId="58" priority="3" operator="equal">
      <formula>"DJ"</formula>
    </cfRule>
    <cfRule type="cellIs" dxfId="57" priority="4" operator="equal">
      <formula>"D"</formula>
    </cfRule>
    <cfRule type="cellIs" dxfId="56" priority="5" operator="equal">
      <formula>"SI"</formula>
    </cfRule>
    <cfRule type="cellIs" dxfId="55" priority="6" operator="equal">
      <formula>"SM"</formula>
    </cfRule>
    <cfRule type="cellIs" dxfId="54" priority="7" operator="equal">
      <formula>"SJ"</formula>
    </cfRule>
    <cfRule type="cellIs" dxfId="53" priority="8" operator="equal">
      <formula>"S"</formula>
    </cfRule>
    <cfRule type="cellIs" dxfId="52" priority="9" operator="equal">
      <formula>"C"</formula>
    </cfRule>
    <cfRule type="cellIs" dxfId="51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6" max="12" man="1"/>
  </rowBreaks>
  <ignoredErrors>
    <ignoredError sqref="J11:J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9"/>
  <sheetViews>
    <sheetView zoomScaleNormal="100" zoomScaleSheetLayoutView="70" workbookViewId="0">
      <selection activeCell="O12" sqref="O12"/>
    </sheetView>
  </sheetViews>
  <sheetFormatPr defaultRowHeight="14.4" x14ac:dyDescent="0.3"/>
  <cols>
    <col min="1" max="1" width="4.6640625" style="14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6" customWidth="1"/>
    <col min="12" max="13" width="5.5546875" style="6" customWidth="1"/>
  </cols>
  <sheetData>
    <row r="1" spans="1:20" ht="57" customHeight="1" x14ac:dyDescent="0.35">
      <c r="B1" s="3"/>
      <c r="C1" s="4"/>
      <c r="D1" s="184" t="s">
        <v>0</v>
      </c>
      <c r="E1" s="184"/>
      <c r="F1" s="184"/>
      <c r="G1" s="184"/>
      <c r="H1" s="184"/>
      <c r="I1" s="2"/>
      <c r="J1" s="5"/>
      <c r="K1" s="183"/>
      <c r="L1" s="183"/>
      <c r="P1" s="33"/>
      <c r="Q1" s="33"/>
      <c r="R1" s="33"/>
      <c r="S1" s="33"/>
      <c r="T1" s="33"/>
    </row>
    <row r="2" spans="1:20" ht="15" customHeight="1" x14ac:dyDescent="0.3">
      <c r="B2" s="159"/>
      <c r="C2" s="159"/>
      <c r="D2" s="154" t="str">
        <f>Sem_I!D2</f>
        <v>2024 - 2027</v>
      </c>
      <c r="E2" s="154"/>
      <c r="F2" s="154"/>
      <c r="G2" s="154"/>
      <c r="H2" s="154"/>
      <c r="J2" s="8" t="str">
        <f>Sem_I!J2</f>
        <v>Anul universitar:</v>
      </c>
      <c r="K2" s="159" t="str">
        <f>Sem_V!K2</f>
        <v>2026 - 2027</v>
      </c>
      <c r="L2" s="159"/>
      <c r="P2" s="13"/>
      <c r="Q2" s="13"/>
      <c r="R2" s="13"/>
      <c r="S2" s="13"/>
      <c r="T2" s="13"/>
    </row>
    <row r="3" spans="1:20" x14ac:dyDescent="0.3">
      <c r="B3" s="7" t="s">
        <v>2</v>
      </c>
      <c r="C3" s="159" t="str">
        <f>Sem_I!C3</f>
        <v>Științe administrative</v>
      </c>
      <c r="D3" s="159"/>
      <c r="E3" s="159"/>
      <c r="F3" s="159"/>
      <c r="G3" s="159"/>
      <c r="J3" s="8" t="str">
        <f>Sem_I!J3</f>
        <v>Anul de studii:</v>
      </c>
      <c r="K3" s="159" t="str">
        <f>Sem_V!K3</f>
        <v>III</v>
      </c>
      <c r="L3" s="159"/>
      <c r="P3" s="13"/>
      <c r="Q3" s="13"/>
      <c r="R3" s="13"/>
      <c r="S3" s="13"/>
      <c r="T3" s="13"/>
    </row>
    <row r="4" spans="1:20" x14ac:dyDescent="0.3">
      <c r="B4" s="7" t="s">
        <v>5</v>
      </c>
      <c r="C4" s="9" t="str">
        <f>Sem_I!C4</f>
        <v>Administrație publică</v>
      </c>
      <c r="D4" s="9"/>
      <c r="E4" s="9"/>
      <c r="F4" s="9"/>
      <c r="G4" s="9"/>
      <c r="J4" s="8" t="str">
        <f>Sem_I!J4</f>
        <v>Semestrul:</v>
      </c>
      <c r="K4" s="9" t="s">
        <v>39</v>
      </c>
      <c r="L4" s="9"/>
      <c r="P4" s="13"/>
      <c r="Q4" s="13"/>
      <c r="R4" s="13"/>
      <c r="S4" s="13"/>
      <c r="T4" s="13"/>
    </row>
    <row r="5" spans="1:20" ht="12" customHeight="1" thickBot="1" x14ac:dyDescent="0.35">
      <c r="B5" s="7"/>
      <c r="C5" s="154"/>
      <c r="D5" s="154"/>
      <c r="E5" s="154"/>
      <c r="F5" s="154"/>
      <c r="G5" s="154"/>
      <c r="J5" s="8"/>
      <c r="K5" s="159"/>
      <c r="L5" s="159"/>
      <c r="P5" s="13"/>
      <c r="Q5" s="13"/>
      <c r="R5" s="13"/>
      <c r="S5" s="13"/>
      <c r="T5" s="13"/>
    </row>
    <row r="6" spans="1:20" s="1" customFormat="1" ht="20.100000000000001" customHeight="1" x14ac:dyDescent="0.3">
      <c r="A6" s="281" t="s">
        <v>44</v>
      </c>
      <c r="B6" s="188" t="s">
        <v>8</v>
      </c>
      <c r="C6" s="188" t="s">
        <v>9</v>
      </c>
      <c r="D6" s="188" t="s">
        <v>10</v>
      </c>
      <c r="E6" s="190" t="s">
        <v>11</v>
      </c>
      <c r="F6" s="188" t="s">
        <v>12</v>
      </c>
      <c r="G6" s="188"/>
      <c r="H6" s="188"/>
      <c r="I6" s="188"/>
      <c r="J6" s="188" t="s">
        <v>13</v>
      </c>
      <c r="K6" s="188"/>
      <c r="L6" s="188" t="s">
        <v>14</v>
      </c>
      <c r="M6" s="194"/>
      <c r="O6" s="30"/>
      <c r="P6" s="13"/>
      <c r="Q6" s="13"/>
      <c r="R6" s="13"/>
      <c r="S6" s="13"/>
      <c r="T6" s="13"/>
    </row>
    <row r="7" spans="1:20" ht="15" thickBot="1" x14ac:dyDescent="0.35">
      <c r="A7" s="282"/>
      <c r="B7" s="189"/>
      <c r="C7" s="189"/>
      <c r="D7" s="189"/>
      <c r="E7" s="191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89"/>
      <c r="M7" s="195"/>
      <c r="P7" s="13"/>
      <c r="Q7" s="13"/>
      <c r="R7" s="13"/>
      <c r="S7" s="13"/>
      <c r="T7" s="13"/>
    </row>
    <row r="8" spans="1:20" ht="15" thickBot="1" x14ac:dyDescent="0.35">
      <c r="A8" s="286" t="s">
        <v>21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8"/>
      <c r="P8" s="13"/>
      <c r="Q8" s="13"/>
      <c r="R8" s="13"/>
      <c r="S8" s="13"/>
      <c r="T8" s="13"/>
    </row>
    <row r="9" spans="1:20" ht="29.4" thickBot="1" x14ac:dyDescent="0.35">
      <c r="A9" s="116">
        <v>1</v>
      </c>
      <c r="B9" s="69" t="s">
        <v>186</v>
      </c>
      <c r="C9" s="64" t="s">
        <v>92</v>
      </c>
      <c r="D9" s="65" t="s">
        <v>16</v>
      </c>
      <c r="E9" s="65">
        <v>4</v>
      </c>
      <c r="F9" s="67">
        <v>2</v>
      </c>
      <c r="G9" s="63">
        <v>1</v>
      </c>
      <c r="H9" s="63"/>
      <c r="I9" s="63"/>
      <c r="J9" s="63">
        <f t="shared" ref="J9:J14" si="0">SUM(F9:I9)*12</f>
        <v>36</v>
      </c>
      <c r="K9" s="63">
        <f>E9*25-J9</f>
        <v>64</v>
      </c>
      <c r="L9" s="163" t="s">
        <v>23</v>
      </c>
      <c r="M9" s="164"/>
      <c r="P9" s="13"/>
      <c r="Q9" s="13"/>
      <c r="R9" s="13"/>
      <c r="S9" s="13"/>
      <c r="T9" s="13"/>
    </row>
    <row r="10" spans="1:20" ht="15" customHeight="1" thickBot="1" x14ac:dyDescent="0.35">
      <c r="A10" s="104">
        <v>2</v>
      </c>
      <c r="B10" s="69" t="s">
        <v>187</v>
      </c>
      <c r="C10" s="70" t="s">
        <v>93</v>
      </c>
      <c r="D10" s="71" t="s">
        <v>22</v>
      </c>
      <c r="E10" s="71">
        <v>4</v>
      </c>
      <c r="F10" s="73">
        <v>2</v>
      </c>
      <c r="G10" s="69">
        <v>1</v>
      </c>
      <c r="H10" s="69"/>
      <c r="I10" s="69"/>
      <c r="J10" s="69">
        <f t="shared" si="0"/>
        <v>36</v>
      </c>
      <c r="K10" s="69">
        <f t="shared" ref="K10:K13" si="1">E10*25-J10</f>
        <v>64</v>
      </c>
      <c r="L10" s="174" t="s">
        <v>23</v>
      </c>
      <c r="M10" s="207"/>
      <c r="P10" s="13"/>
      <c r="Q10" s="13"/>
      <c r="R10" s="13"/>
      <c r="S10" s="13"/>
      <c r="T10" s="13"/>
    </row>
    <row r="11" spans="1:20" ht="15" thickBot="1" x14ac:dyDescent="0.35">
      <c r="A11" s="104">
        <v>3</v>
      </c>
      <c r="B11" s="69" t="s">
        <v>188</v>
      </c>
      <c r="C11" s="70" t="s">
        <v>94</v>
      </c>
      <c r="D11" s="71" t="s">
        <v>16</v>
      </c>
      <c r="E11" s="71">
        <v>3</v>
      </c>
      <c r="F11" s="73">
        <v>1</v>
      </c>
      <c r="G11" s="69">
        <v>1</v>
      </c>
      <c r="H11" s="69"/>
      <c r="I11" s="69"/>
      <c r="J11" s="69">
        <f t="shared" si="0"/>
        <v>24</v>
      </c>
      <c r="K11" s="69">
        <f t="shared" si="1"/>
        <v>51</v>
      </c>
      <c r="L11" s="148" t="s">
        <v>23</v>
      </c>
      <c r="M11" s="149"/>
      <c r="P11" s="13"/>
      <c r="Q11" s="13"/>
      <c r="R11" s="13"/>
      <c r="S11" s="13"/>
      <c r="T11" s="13"/>
    </row>
    <row r="12" spans="1:20" ht="15" thickBot="1" x14ac:dyDescent="0.35">
      <c r="A12" s="104">
        <v>4</v>
      </c>
      <c r="B12" s="69" t="s">
        <v>189</v>
      </c>
      <c r="C12" s="70" t="s">
        <v>95</v>
      </c>
      <c r="D12" s="71" t="s">
        <v>16</v>
      </c>
      <c r="E12" s="71">
        <v>2</v>
      </c>
      <c r="F12" s="73"/>
      <c r="G12" s="69">
        <v>2</v>
      </c>
      <c r="H12" s="69"/>
      <c r="I12" s="69"/>
      <c r="J12" s="69">
        <f t="shared" si="0"/>
        <v>24</v>
      </c>
      <c r="K12" s="69">
        <f t="shared" si="1"/>
        <v>26</v>
      </c>
      <c r="L12" s="148" t="s">
        <v>24</v>
      </c>
      <c r="M12" s="149"/>
      <c r="P12" s="13"/>
      <c r="Q12" s="13"/>
      <c r="R12" s="13"/>
      <c r="S12" s="13"/>
      <c r="T12" s="13"/>
    </row>
    <row r="13" spans="1:20" ht="15" thickBot="1" x14ac:dyDescent="0.35">
      <c r="A13" s="104">
        <v>5</v>
      </c>
      <c r="B13" s="69" t="s">
        <v>190</v>
      </c>
      <c r="C13" s="70" t="s">
        <v>96</v>
      </c>
      <c r="D13" s="71" t="s">
        <v>22</v>
      </c>
      <c r="E13" s="71">
        <v>4</v>
      </c>
      <c r="F13" s="73">
        <v>2</v>
      </c>
      <c r="G13" s="69">
        <v>1</v>
      </c>
      <c r="H13" s="69"/>
      <c r="I13" s="69"/>
      <c r="J13" s="69">
        <f t="shared" si="0"/>
        <v>36</v>
      </c>
      <c r="K13" s="69">
        <f t="shared" si="1"/>
        <v>64</v>
      </c>
      <c r="L13" s="174" t="s">
        <v>24</v>
      </c>
      <c r="M13" s="207"/>
      <c r="P13" s="13"/>
      <c r="Q13" s="13"/>
      <c r="R13" s="13"/>
      <c r="S13" s="13"/>
      <c r="T13" s="13"/>
    </row>
    <row r="14" spans="1:20" ht="15" thickBot="1" x14ac:dyDescent="0.35">
      <c r="A14" s="104">
        <v>6</v>
      </c>
      <c r="B14" s="69" t="s">
        <v>191</v>
      </c>
      <c r="C14" s="70" t="s">
        <v>97</v>
      </c>
      <c r="D14" s="71" t="s">
        <v>16</v>
      </c>
      <c r="E14" s="71">
        <v>3</v>
      </c>
      <c r="F14" s="73">
        <v>2</v>
      </c>
      <c r="G14" s="69">
        <v>1</v>
      </c>
      <c r="H14" s="69"/>
      <c r="I14" s="69"/>
      <c r="J14" s="63">
        <f t="shared" si="0"/>
        <v>36</v>
      </c>
      <c r="K14" s="69">
        <f>E14*25-J14</f>
        <v>39</v>
      </c>
      <c r="L14" s="174" t="s">
        <v>23</v>
      </c>
      <c r="M14" s="207"/>
      <c r="P14" s="13"/>
      <c r="Q14" s="13"/>
      <c r="R14" s="13"/>
      <c r="S14" s="13"/>
      <c r="T14" s="13"/>
    </row>
    <row r="15" spans="1:20" ht="15" customHeight="1" x14ac:dyDescent="0.3">
      <c r="A15" s="104">
        <v>7</v>
      </c>
      <c r="B15" s="69" t="s">
        <v>192</v>
      </c>
      <c r="C15" s="88" t="s">
        <v>98</v>
      </c>
      <c r="D15" s="111" t="s">
        <v>16</v>
      </c>
      <c r="E15" s="111">
        <v>3</v>
      </c>
      <c r="F15" s="231" t="s">
        <v>49</v>
      </c>
      <c r="G15" s="231"/>
      <c r="H15" s="231"/>
      <c r="I15" s="176"/>
      <c r="J15" s="63">
        <f t="shared" ref="J15" si="2">SUM(F15:I15)*12</f>
        <v>0</v>
      </c>
      <c r="K15" s="69">
        <f>E15*25-60</f>
        <v>15</v>
      </c>
      <c r="L15" s="148" t="s">
        <v>24</v>
      </c>
      <c r="M15" s="149"/>
      <c r="P15" s="13"/>
      <c r="Q15" s="13"/>
      <c r="R15" s="13"/>
      <c r="S15" s="13"/>
      <c r="T15" s="13"/>
    </row>
    <row r="16" spans="1:20" ht="14.4" customHeight="1" thickBot="1" x14ac:dyDescent="0.3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5"/>
      <c r="P16" s="13"/>
      <c r="Q16" s="13"/>
      <c r="R16" s="13"/>
      <c r="S16" s="13"/>
      <c r="T16" s="13"/>
    </row>
    <row r="17" spans="1:20" ht="15" thickBot="1" x14ac:dyDescent="0.35">
      <c r="A17" s="116">
        <v>8</v>
      </c>
      <c r="B17" s="69" t="s">
        <v>220</v>
      </c>
      <c r="C17" s="64" t="s">
        <v>99</v>
      </c>
      <c r="D17" s="170" t="s">
        <v>16</v>
      </c>
      <c r="E17" s="170">
        <v>4</v>
      </c>
      <c r="F17" s="175">
        <v>2</v>
      </c>
      <c r="G17" s="163">
        <v>1</v>
      </c>
      <c r="H17" s="163"/>
      <c r="I17" s="163"/>
      <c r="J17" s="172">
        <f>SUM(F17:I17)*12</f>
        <v>36</v>
      </c>
      <c r="K17" s="172">
        <f t="shared" ref="K17:K19" si="3">E17*25-J17</f>
        <v>64</v>
      </c>
      <c r="L17" s="163" t="s">
        <v>24</v>
      </c>
      <c r="M17" s="164"/>
      <c r="P17" s="13"/>
      <c r="Q17" s="13"/>
      <c r="R17" s="13"/>
      <c r="S17" s="13"/>
      <c r="T17" s="13"/>
    </row>
    <row r="18" spans="1:20" ht="15" thickBot="1" x14ac:dyDescent="0.35">
      <c r="A18" s="117">
        <v>9</v>
      </c>
      <c r="B18" s="69" t="s">
        <v>193</v>
      </c>
      <c r="C18" s="70" t="s">
        <v>100</v>
      </c>
      <c r="D18" s="260"/>
      <c r="E18" s="260"/>
      <c r="F18" s="153"/>
      <c r="G18" s="138"/>
      <c r="H18" s="138"/>
      <c r="I18" s="138"/>
      <c r="J18" s="245"/>
      <c r="K18" s="245"/>
      <c r="L18" s="245"/>
      <c r="M18" s="296"/>
      <c r="P18" s="16"/>
      <c r="Q18" s="16"/>
      <c r="R18" s="16"/>
      <c r="S18" s="16"/>
      <c r="T18" s="16"/>
    </row>
    <row r="19" spans="1:20" ht="15" thickBot="1" x14ac:dyDescent="0.35">
      <c r="A19" s="116">
        <v>11</v>
      </c>
      <c r="B19" s="69" t="s">
        <v>194</v>
      </c>
      <c r="C19" s="64" t="s">
        <v>84</v>
      </c>
      <c r="D19" s="168" t="s">
        <v>16</v>
      </c>
      <c r="E19" s="259">
        <v>3</v>
      </c>
      <c r="F19" s="280">
        <v>2</v>
      </c>
      <c r="G19" s="279">
        <v>1</v>
      </c>
      <c r="H19" s="279"/>
      <c r="I19" s="279"/>
      <c r="J19" s="163">
        <f>SUM(F19:I19)*12</f>
        <v>36</v>
      </c>
      <c r="K19" s="163">
        <f t="shared" si="3"/>
        <v>39</v>
      </c>
      <c r="L19" s="163" t="s">
        <v>24</v>
      </c>
      <c r="M19" s="164"/>
      <c r="P19" s="16"/>
      <c r="Q19" s="16"/>
      <c r="R19" s="16"/>
      <c r="S19" s="16"/>
      <c r="T19" s="16"/>
    </row>
    <row r="20" spans="1:20" ht="15" thickBot="1" x14ac:dyDescent="0.35">
      <c r="A20" s="120">
        <v>12</v>
      </c>
      <c r="B20" s="69" t="s">
        <v>195</v>
      </c>
      <c r="C20" s="70" t="s">
        <v>85</v>
      </c>
      <c r="D20" s="169"/>
      <c r="E20" s="260"/>
      <c r="F20" s="153"/>
      <c r="G20" s="138"/>
      <c r="H20" s="138"/>
      <c r="I20" s="138"/>
      <c r="J20" s="138"/>
      <c r="K20" s="138"/>
      <c r="L20" s="138"/>
      <c r="M20" s="139"/>
      <c r="P20" s="16"/>
      <c r="Q20" s="16"/>
      <c r="R20" s="16"/>
      <c r="S20" s="16"/>
      <c r="T20" s="16"/>
    </row>
    <row r="21" spans="1:20" x14ac:dyDescent="0.3">
      <c r="A21" s="292" t="s">
        <v>25</v>
      </c>
      <c r="B21" s="142"/>
      <c r="C21" s="293"/>
      <c r="D21" s="121" t="s">
        <v>26</v>
      </c>
      <c r="E21" s="140">
        <f>SUM(E9:E20)</f>
        <v>30</v>
      </c>
      <c r="F21" s="99">
        <f>SUM(F9:F20)</f>
        <v>13</v>
      </c>
      <c r="G21" s="82">
        <f>SUM(G9:G20)</f>
        <v>9</v>
      </c>
      <c r="H21" s="82">
        <f>SUM(H9:H20)</f>
        <v>0</v>
      </c>
      <c r="I21" s="82">
        <f>SUM(I9:I20)</f>
        <v>0</v>
      </c>
      <c r="J21" s="142">
        <f>SUM(J8:J20)</f>
        <v>264</v>
      </c>
      <c r="K21" s="142">
        <f>SUM(K8:K20)</f>
        <v>426</v>
      </c>
      <c r="L21" s="82" t="s">
        <v>27</v>
      </c>
      <c r="M21" s="83" t="s">
        <v>24</v>
      </c>
      <c r="P21" s="13"/>
      <c r="Q21" s="13"/>
      <c r="R21" s="13"/>
      <c r="S21" s="13"/>
      <c r="T21" s="13"/>
    </row>
    <row r="22" spans="1:20" ht="15" customHeight="1" thickBot="1" x14ac:dyDescent="0.35">
      <c r="A22" s="294"/>
      <c r="B22" s="289"/>
      <c r="C22" s="295"/>
      <c r="D22" s="123" t="s">
        <v>28</v>
      </c>
      <c r="E22" s="141"/>
      <c r="F22" s="124">
        <f>COUNT(F9:F20)</f>
        <v>7</v>
      </c>
      <c r="G22" s="122">
        <f>COUNT(G9:G20)</f>
        <v>8</v>
      </c>
      <c r="H22" s="122">
        <f>COUNT(H9:H20)</f>
        <v>0</v>
      </c>
      <c r="I22" s="122">
        <f>COUNT(I9:I20)</f>
        <v>0</v>
      </c>
      <c r="J22" s="289"/>
      <c r="K22" s="289"/>
      <c r="L22" s="113">
        <f>COUNTIF(L1:L21,"=E")</f>
        <v>4</v>
      </c>
      <c r="M22" s="125">
        <f>COUNTIF(L9:L21,"=V")+COUNTIF(L9:L21,"=C")</f>
        <v>5</v>
      </c>
      <c r="P22" s="13"/>
      <c r="Q22" s="13"/>
      <c r="R22" s="13"/>
      <c r="S22" s="13"/>
      <c r="T22" s="13"/>
    </row>
    <row r="23" spans="1:20" ht="15" customHeight="1" thickBot="1" x14ac:dyDescent="0.35">
      <c r="A23" s="135" t="s">
        <v>51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7"/>
      <c r="P23" s="13"/>
      <c r="Q23" s="13"/>
      <c r="R23" s="13"/>
      <c r="S23" s="13"/>
      <c r="T23" s="13"/>
    </row>
    <row r="24" spans="1:20" ht="15" customHeight="1" thickBot="1" x14ac:dyDescent="0.35">
      <c r="A24" s="126">
        <v>13</v>
      </c>
      <c r="B24" s="69" t="s">
        <v>196</v>
      </c>
      <c r="C24" s="64" t="s">
        <v>104</v>
      </c>
      <c r="D24" s="65" t="s">
        <v>15</v>
      </c>
      <c r="E24" s="65">
        <v>2</v>
      </c>
      <c r="F24" s="118"/>
      <c r="G24" s="119">
        <v>2</v>
      </c>
      <c r="H24" s="119"/>
      <c r="I24" s="119"/>
      <c r="J24" s="63">
        <f>SUM(F24:I24)*12</f>
        <v>24</v>
      </c>
      <c r="K24" s="119">
        <f t="shared" ref="K24:K27" si="4">E24*25-J24</f>
        <v>26</v>
      </c>
      <c r="L24" s="228" t="s">
        <v>24</v>
      </c>
      <c r="M24" s="229"/>
      <c r="P24" s="13"/>
      <c r="Q24" s="13"/>
      <c r="R24" s="13"/>
      <c r="S24" s="13"/>
      <c r="T24" s="13"/>
    </row>
    <row r="25" spans="1:20" ht="15" customHeight="1" x14ac:dyDescent="0.3">
      <c r="A25" s="104">
        <v>14</v>
      </c>
      <c r="B25" s="69" t="s">
        <v>197</v>
      </c>
      <c r="C25" s="110" t="s">
        <v>105</v>
      </c>
      <c r="D25" s="111" t="s">
        <v>15</v>
      </c>
      <c r="E25" s="109">
        <v>3</v>
      </c>
      <c r="F25" s="127">
        <v>1</v>
      </c>
      <c r="G25" s="113">
        <v>1</v>
      </c>
      <c r="H25" s="113"/>
      <c r="I25" s="113"/>
      <c r="J25" s="69">
        <f t="shared" ref="J25:J27" si="5">SUM(F25:I25)*14</f>
        <v>28</v>
      </c>
      <c r="K25" s="69">
        <f t="shared" si="4"/>
        <v>47</v>
      </c>
      <c r="L25" s="148" t="s">
        <v>23</v>
      </c>
      <c r="M25" s="149"/>
      <c r="P25" s="13"/>
      <c r="Q25" s="13"/>
      <c r="R25" s="13"/>
      <c r="S25" s="13"/>
      <c r="T25" s="13"/>
    </row>
    <row r="26" spans="1:20" ht="27" customHeight="1" x14ac:dyDescent="0.3">
      <c r="A26" s="128">
        <v>15</v>
      </c>
      <c r="B26" s="69" t="s">
        <v>198</v>
      </c>
      <c r="C26" s="110" t="s">
        <v>219</v>
      </c>
      <c r="D26" s="111" t="s">
        <v>15</v>
      </c>
      <c r="E26" s="109">
        <v>2</v>
      </c>
      <c r="F26" s="278" t="s">
        <v>114</v>
      </c>
      <c r="G26" s="231"/>
      <c r="H26" s="231"/>
      <c r="I26" s="176"/>
      <c r="J26" s="69">
        <f t="shared" si="5"/>
        <v>0</v>
      </c>
      <c r="K26" s="69">
        <f t="shared" si="4"/>
        <v>50</v>
      </c>
      <c r="L26" s="148" t="s">
        <v>24</v>
      </c>
      <c r="M26" s="149"/>
      <c r="P26" s="13"/>
      <c r="Q26" s="13"/>
      <c r="R26" s="13"/>
      <c r="S26" s="13"/>
      <c r="T26" s="13"/>
    </row>
    <row r="27" spans="1:20" ht="27" customHeight="1" x14ac:dyDescent="0.3">
      <c r="A27" s="128">
        <v>16</v>
      </c>
      <c r="B27" s="69" t="s">
        <v>199</v>
      </c>
      <c r="C27" s="110" t="s">
        <v>106</v>
      </c>
      <c r="D27" s="111" t="s">
        <v>15</v>
      </c>
      <c r="E27" s="109">
        <v>5</v>
      </c>
      <c r="F27" s="127"/>
      <c r="G27" s="113"/>
      <c r="H27" s="113"/>
      <c r="I27" s="113"/>
      <c r="J27" s="69">
        <f t="shared" si="5"/>
        <v>0</v>
      </c>
      <c r="K27" s="69">
        <f t="shared" si="4"/>
        <v>125</v>
      </c>
      <c r="L27" s="148" t="s">
        <v>23</v>
      </c>
      <c r="M27" s="149"/>
      <c r="P27" s="13"/>
      <c r="Q27" s="13"/>
      <c r="R27" s="13"/>
      <c r="S27" s="13"/>
      <c r="T27" s="13"/>
    </row>
    <row r="28" spans="1:20" ht="15.75" customHeight="1" thickBot="1" x14ac:dyDescent="0.35">
      <c r="A28" s="120">
        <v>17</v>
      </c>
      <c r="B28" s="69" t="s">
        <v>200</v>
      </c>
      <c r="C28" s="91" t="s">
        <v>115</v>
      </c>
      <c r="D28" s="93" t="s">
        <v>15</v>
      </c>
      <c r="E28" s="92">
        <v>3</v>
      </c>
      <c r="F28" s="151" t="s">
        <v>121</v>
      </c>
      <c r="G28" s="152"/>
      <c r="H28" s="152"/>
      <c r="I28" s="153"/>
      <c r="J28" s="77">
        <f>SUM(F28:H28)*14</f>
        <v>0</v>
      </c>
      <c r="K28" s="77">
        <v>19</v>
      </c>
      <c r="L28" s="138" t="s">
        <v>24</v>
      </c>
      <c r="M28" s="139"/>
      <c r="P28" s="13"/>
      <c r="Q28" s="13"/>
      <c r="R28" s="13"/>
      <c r="S28" s="13"/>
      <c r="T28" s="13"/>
    </row>
    <row r="29" spans="1:20" ht="15" customHeight="1" thickBot="1" x14ac:dyDescent="0.3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6"/>
      <c r="M29" s="56"/>
      <c r="P29" s="13"/>
      <c r="Q29" s="12"/>
      <c r="R29" s="13"/>
      <c r="S29" s="13"/>
      <c r="T29" s="13"/>
    </row>
    <row r="30" spans="1:20" ht="15" customHeight="1" thickBot="1" x14ac:dyDescent="0.35">
      <c r="A30" s="54"/>
      <c r="B30" s="290" t="s">
        <v>103</v>
      </c>
      <c r="C30" s="291"/>
      <c r="D30" s="57"/>
      <c r="E30" s="58">
        <v>10</v>
      </c>
      <c r="F30" s="57"/>
      <c r="G30" s="59"/>
      <c r="H30" s="59"/>
      <c r="I30" s="59"/>
      <c r="J30" s="59"/>
      <c r="K30" s="59"/>
      <c r="L30" s="60"/>
      <c r="M30" s="61"/>
      <c r="P30" s="13"/>
      <c r="Q30" s="12"/>
      <c r="R30" s="13"/>
      <c r="S30" s="13"/>
      <c r="T30" s="13"/>
    </row>
    <row r="31" spans="1:20" ht="15" customHeight="1" thickBo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3"/>
      <c r="Q31" s="12"/>
      <c r="R31" s="13"/>
      <c r="S31" s="13"/>
      <c r="T31" s="13"/>
    </row>
    <row r="32" spans="1:20" ht="14.4" customHeight="1" x14ac:dyDescent="0.3">
      <c r="B32" s="129" t="s">
        <v>30</v>
      </c>
      <c r="C32" s="27" t="str">
        <f>Sem_I!C26</f>
        <v>Discipline Obligatorii:</v>
      </c>
      <c r="D32" s="132">
        <f>SUM(F9:I15)</f>
        <v>16</v>
      </c>
      <c r="E32" s="133"/>
      <c r="F32" s="133"/>
      <c r="G32" s="133"/>
      <c r="H32" s="133"/>
      <c r="I32" s="133"/>
      <c r="J32" s="133"/>
      <c r="K32" s="133"/>
      <c r="L32" s="133"/>
      <c r="M32" s="134"/>
      <c r="P32" s="13"/>
      <c r="Q32" s="12"/>
      <c r="R32" s="13"/>
      <c r="S32" s="13"/>
      <c r="T32" s="13"/>
    </row>
    <row r="33" spans="2:13" x14ac:dyDescent="0.3">
      <c r="B33" s="130"/>
      <c r="C33" s="28" t="str">
        <f>Sem_I!C27</f>
        <v>Discipline Opționale:</v>
      </c>
      <c r="D33" s="177">
        <f>SUM(F17:I20)</f>
        <v>6</v>
      </c>
      <c r="E33" s="178"/>
      <c r="F33" s="178"/>
      <c r="G33" s="178"/>
      <c r="H33" s="178"/>
      <c r="I33" s="178"/>
      <c r="J33" s="178"/>
      <c r="K33" s="178"/>
      <c r="L33" s="178"/>
      <c r="M33" s="179"/>
    </row>
    <row r="34" spans="2:13" ht="15" thickBot="1" x14ac:dyDescent="0.35">
      <c r="B34" s="131"/>
      <c r="C34" s="29" t="str">
        <f>Sem_I!C28</f>
        <v>Discipline Facultative:</v>
      </c>
      <c r="D34" s="180">
        <f>SUM(F24:I28)</f>
        <v>4</v>
      </c>
      <c r="E34" s="181"/>
      <c r="F34" s="181"/>
      <c r="G34" s="181"/>
      <c r="H34" s="181"/>
      <c r="I34" s="181"/>
      <c r="J34" s="181"/>
      <c r="K34" s="181"/>
      <c r="L34" s="181"/>
      <c r="M34" s="182"/>
    </row>
    <row r="35" spans="2:13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2:13" x14ac:dyDescent="0.3">
      <c r="B36" s="4" t="s">
        <v>34</v>
      </c>
      <c r="C36" s="9"/>
      <c r="D36" s="1"/>
      <c r="E36" s="154" t="s">
        <v>35</v>
      </c>
      <c r="F36" s="154"/>
      <c r="G36" s="4"/>
      <c r="H36" s="1"/>
      <c r="I36" s="1"/>
      <c r="J36" s="155" t="s">
        <v>36</v>
      </c>
      <c r="K36" s="155"/>
      <c r="L36" s="155"/>
      <c r="M36" s="155"/>
    </row>
    <row r="37" spans="2:13" x14ac:dyDescent="0.3">
      <c r="B37" s="159" t="str">
        <f>Sem_I!B31</f>
        <v>Mihnea-Cosmin COSTOIU</v>
      </c>
      <c r="C37" s="159"/>
      <c r="D37" s="145" t="str">
        <f>Sem_I!D31</f>
        <v>Carmen-Constantina NENU</v>
      </c>
      <c r="E37" s="145"/>
      <c r="F37" s="145"/>
      <c r="G37" s="145"/>
      <c r="H37" s="145"/>
      <c r="I37" s="145"/>
      <c r="J37" s="156" t="str">
        <f>Sem_I!J31</f>
        <v>Andreea DRĂGHICI</v>
      </c>
      <c r="K37" s="156"/>
      <c r="L37" s="156"/>
      <c r="M37" s="156"/>
    </row>
    <row r="38" spans="2:13" ht="15" customHeight="1" x14ac:dyDescent="0.3">
      <c r="B38" s="1"/>
      <c r="C38" s="1"/>
      <c r="H38" s="4"/>
      <c r="I38" s="4"/>
      <c r="J38" s="1"/>
      <c r="K38" s="1"/>
      <c r="L38" s="1"/>
    </row>
    <row r="39" spans="2:13" ht="15" customHeight="1" x14ac:dyDescent="0.3">
      <c r="B39" s="1"/>
      <c r="C39" s="1"/>
      <c r="H39" s="4"/>
      <c r="I39" s="4"/>
      <c r="J39" s="1"/>
      <c r="K39" s="1"/>
      <c r="L39" s="1"/>
    </row>
    <row r="40" spans="2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3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3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3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3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3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3">
      <c r="A55" s="157" t="s">
        <v>52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</row>
    <row r="56" spans="1:13" x14ac:dyDescent="0.3">
      <c r="A56" s="158" t="s">
        <v>38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sheetProtection formatCells="0" formatRows="0" insertRows="0" insertHyperlinks="0" deleteRows="0" sort="0" autoFilter="0" pivotTables="0"/>
  <protectedRanges>
    <protectedRange sqref="K1:L1 J9:XFD13 E15 A24:A28 A9:A15 N14:XFD14 A17:A20 J17:XFD20 N24:XFD27" name="Editabil"/>
    <protectedRange sqref="C9:I13" name="Editabil_1"/>
    <protectedRange sqref="C14:I14" name="Editabil_2"/>
    <protectedRange sqref="K14:M14 J14:J15" name="Editabil_3"/>
    <protectedRange sqref="C17:I18 E19:I20" name="Editabil_4"/>
    <protectedRange sqref="D24:I24" name="Editabil_5"/>
    <protectedRange sqref="J24:M24" name="Editabil_6"/>
    <protectedRange sqref="C19:D20" name="Editabil_7"/>
    <protectedRange sqref="B17:B20 B9:B15 B24:B28" name="Editabil_1_2"/>
  </protectedRanges>
  <mergeCells count="69">
    <mergeCell ref="F26:I26"/>
    <mergeCell ref="L27:M27"/>
    <mergeCell ref="K1:L1"/>
    <mergeCell ref="L24:M24"/>
    <mergeCell ref="L25:M25"/>
    <mergeCell ref="J21:J22"/>
    <mergeCell ref="D1:H1"/>
    <mergeCell ref="D2:H2"/>
    <mergeCell ref="J17:J18"/>
    <mergeCell ref="K17:K18"/>
    <mergeCell ref="L17:M18"/>
    <mergeCell ref="K19:K20"/>
    <mergeCell ref="L19:M20"/>
    <mergeCell ref="L14:M14"/>
    <mergeCell ref="D19:D20"/>
    <mergeCell ref="L6:M7"/>
    <mergeCell ref="A8:M8"/>
    <mergeCell ref="J6:K6"/>
    <mergeCell ref="A55:M55"/>
    <mergeCell ref="A56:M56"/>
    <mergeCell ref="L26:M26"/>
    <mergeCell ref="L11:M11"/>
    <mergeCell ref="L13:M13"/>
    <mergeCell ref="F17:F18"/>
    <mergeCell ref="K21:K22"/>
    <mergeCell ref="B30:C30"/>
    <mergeCell ref="B32:B34"/>
    <mergeCell ref="D32:M32"/>
    <mergeCell ref="D33:M33"/>
    <mergeCell ref="D34:M34"/>
    <mergeCell ref="A23:M23"/>
    <mergeCell ref="A21:C22"/>
    <mergeCell ref="E21:E22"/>
    <mergeCell ref="B37:C37"/>
    <mergeCell ref="F6:I6"/>
    <mergeCell ref="A6:A7"/>
    <mergeCell ref="L9:M9"/>
    <mergeCell ref="B6:B7"/>
    <mergeCell ref="C6:C7"/>
    <mergeCell ref="D6:D7"/>
    <mergeCell ref="E6:E7"/>
    <mergeCell ref="L10:M10"/>
    <mergeCell ref="L12:M12"/>
    <mergeCell ref="E19:E20"/>
    <mergeCell ref="I17:I18"/>
    <mergeCell ref="F15:I15"/>
    <mergeCell ref="A16:M16"/>
    <mergeCell ref="E17:E18"/>
    <mergeCell ref="G17:G18"/>
    <mergeCell ref="D17:D18"/>
    <mergeCell ref="I19:I20"/>
    <mergeCell ref="J19:J20"/>
    <mergeCell ref="L15:M15"/>
    <mergeCell ref="H17:H18"/>
    <mergeCell ref="F19:F20"/>
    <mergeCell ref="G19:G20"/>
    <mergeCell ref="H19:H20"/>
    <mergeCell ref="B2:C2"/>
    <mergeCell ref="K2:L2"/>
    <mergeCell ref="C3:G3"/>
    <mergeCell ref="K3:L3"/>
    <mergeCell ref="C5:G5"/>
    <mergeCell ref="K5:L5"/>
    <mergeCell ref="D37:I37"/>
    <mergeCell ref="J37:M37"/>
    <mergeCell ref="L28:M28"/>
    <mergeCell ref="J36:M36"/>
    <mergeCell ref="E36:F36"/>
    <mergeCell ref="F28:I28"/>
  </mergeCells>
  <conditionalFormatting sqref="D1:D15">
    <cfRule type="cellIs" dxfId="50" priority="42" operator="equal">
      <formula>"DI"</formula>
    </cfRule>
    <cfRule type="cellIs" dxfId="49" priority="43" operator="equal">
      <formula>"DM"</formula>
    </cfRule>
    <cfRule type="cellIs" dxfId="48" priority="44" operator="equal">
      <formula>"DJ"</formula>
    </cfRule>
    <cfRule type="cellIs" dxfId="47" priority="45" operator="equal">
      <formula>"D"</formula>
    </cfRule>
    <cfRule type="cellIs" dxfId="46" priority="46" operator="equal">
      <formula>"SI"</formula>
    </cfRule>
    <cfRule type="cellIs" dxfId="45" priority="47" operator="equal">
      <formula>"SM"</formula>
    </cfRule>
    <cfRule type="cellIs" dxfId="44" priority="48" operator="equal">
      <formula>"SJ"</formula>
    </cfRule>
    <cfRule type="cellIs" dxfId="43" priority="49" operator="equal">
      <formula>"S"</formula>
    </cfRule>
    <cfRule type="cellIs" dxfId="42" priority="50" operator="equal">
      <formula>"C"</formula>
    </cfRule>
    <cfRule type="cellIs" dxfId="41" priority="51" operator="equal">
      <formula>"F"</formula>
    </cfRule>
  </conditionalFormatting>
  <conditionalFormatting sqref="D17">
    <cfRule type="cellIs" dxfId="40" priority="36" operator="equal">
      <formula>"SI"</formula>
    </cfRule>
    <cfRule type="cellIs" dxfId="39" priority="32" operator="equal">
      <formula>"DI"</formula>
    </cfRule>
    <cfRule type="cellIs" dxfId="38" priority="33" operator="equal">
      <formula>"DM"</formula>
    </cfRule>
    <cfRule type="cellIs" dxfId="37" priority="34" operator="equal">
      <formula>"DJ"</formula>
    </cfRule>
    <cfRule type="cellIs" dxfId="36" priority="37" operator="equal">
      <formula>"SM"</formula>
    </cfRule>
    <cfRule type="cellIs" dxfId="35" priority="35" operator="equal">
      <formula>"D"</formula>
    </cfRule>
    <cfRule type="cellIs" dxfId="34" priority="38" operator="equal">
      <formula>"SJ"</formula>
    </cfRule>
    <cfRule type="cellIs" dxfId="33" priority="39" operator="equal">
      <formula>"S"</formula>
    </cfRule>
    <cfRule type="cellIs" dxfId="32" priority="40" operator="equal">
      <formula>"C"</formula>
    </cfRule>
    <cfRule type="cellIs" dxfId="31" priority="41" operator="equal">
      <formula>"F"</formula>
    </cfRule>
  </conditionalFormatting>
  <conditionalFormatting sqref="D19">
    <cfRule type="cellIs" dxfId="30" priority="13" operator="equal">
      <formula>"DM"</formula>
    </cfRule>
    <cfRule type="cellIs" dxfId="29" priority="17" operator="equal">
      <formula>"SM"</formula>
    </cfRule>
    <cfRule type="cellIs" dxfId="28" priority="18" operator="equal">
      <formula>"SJ"</formula>
    </cfRule>
    <cfRule type="cellIs" dxfId="27" priority="19" operator="equal">
      <formula>"S"</formula>
    </cfRule>
    <cfRule type="cellIs" dxfId="26" priority="21" operator="equal">
      <formula>"F"</formula>
    </cfRule>
    <cfRule type="cellIs" dxfId="25" priority="12" operator="equal">
      <formula>"DI"</formula>
    </cfRule>
    <cfRule type="cellIs" dxfId="24" priority="14" operator="equal">
      <formula>"DJ"</formula>
    </cfRule>
    <cfRule type="cellIs" dxfId="23" priority="15" operator="equal">
      <formula>"D"</formula>
    </cfRule>
    <cfRule type="cellIs" dxfId="22" priority="16" operator="equal">
      <formula>"SI"</formula>
    </cfRule>
    <cfRule type="cellIs" dxfId="21" priority="20" operator="equal">
      <formula>"C"</formula>
    </cfRule>
  </conditionalFormatting>
  <conditionalFormatting sqref="D21:D29">
    <cfRule type="cellIs" dxfId="20" priority="6" operator="equal">
      <formula>"SM"</formula>
    </cfRule>
    <cfRule type="cellIs" dxfId="19" priority="8" operator="equal">
      <formula>"S"</formula>
    </cfRule>
    <cfRule type="cellIs" dxfId="18" priority="9" operator="equal">
      <formula>"C"</formula>
    </cfRule>
    <cfRule type="cellIs" dxfId="17" priority="10" operator="equal">
      <formula>"F"</formula>
    </cfRule>
    <cfRule type="cellIs" dxfId="16" priority="7" operator="equal">
      <formula>"SJ"</formula>
    </cfRule>
    <cfRule type="cellIs" dxfId="15" priority="1" operator="equal">
      <formula>"DI"</formula>
    </cfRule>
    <cfRule type="cellIs" dxfId="14" priority="2" operator="equal">
      <formula>"DM"</formula>
    </cfRule>
    <cfRule type="cellIs" dxfId="13" priority="3" operator="equal">
      <formula>"DJ"</formula>
    </cfRule>
    <cfRule type="cellIs" dxfId="12" priority="4" operator="equal">
      <formula>"D"</formula>
    </cfRule>
    <cfRule type="cellIs" dxfId="11" priority="5" operator="equal">
      <formula>"SI"</formula>
    </cfRule>
  </conditionalFormatting>
  <conditionalFormatting sqref="D25:D28">
    <cfRule type="cellIs" dxfId="10" priority="11" operator="equal">
      <formula>"DS"</formula>
    </cfRule>
  </conditionalFormatting>
  <conditionalFormatting sqref="D31:D50">
    <cfRule type="cellIs" dxfId="9" priority="62" operator="equal">
      <formula>"DI"</formula>
    </cfRule>
    <cfRule type="cellIs" dxfId="8" priority="63" operator="equal">
      <formula>"DM"</formula>
    </cfRule>
    <cfRule type="cellIs" dxfId="7" priority="64" operator="equal">
      <formula>"DJ"</formula>
    </cfRule>
    <cfRule type="cellIs" dxfId="6" priority="65" operator="equal">
      <formula>"D"</formula>
    </cfRule>
    <cfRule type="cellIs" dxfId="5" priority="66" operator="equal">
      <formula>"SI"</formula>
    </cfRule>
    <cfRule type="cellIs" dxfId="4" priority="67" operator="equal">
      <formula>"SM"</formula>
    </cfRule>
    <cfRule type="cellIs" dxfId="3" priority="68" operator="equal">
      <formula>"SJ"</formula>
    </cfRule>
    <cfRule type="cellIs" dxfId="2" priority="69" operator="equal">
      <formula>"S"</formula>
    </cfRule>
    <cfRule type="cellIs" dxfId="1" priority="71" operator="equal">
      <formula>"C"</formula>
    </cfRule>
    <cfRule type="cellIs" dxfId="0" priority="72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Iancu Daniela</cp:lastModifiedBy>
  <cp:revision/>
  <cp:lastPrinted>2025-01-23T12:44:24Z</cp:lastPrinted>
  <dcterms:created xsi:type="dcterms:W3CDTF">2015-06-05T18:19:34Z</dcterms:created>
  <dcterms:modified xsi:type="dcterms:W3CDTF">2025-01-23T12:44:24Z</dcterms:modified>
  <cp:category/>
  <cp:contentStatus/>
</cp:coreProperties>
</file>