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suela\Downloads\"/>
    </mc:Choice>
  </mc:AlternateContent>
  <bookViews>
    <workbookView xWindow="0" yWindow="0" windowWidth="23040" windowHeight="9264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  <sheet name="Sem_VII" sheetId="28" r:id="rId7"/>
    <sheet name="Sem_VIII" sheetId="21" r:id="rId8"/>
  </sheets>
  <definedNames>
    <definedName name="_xlnm.Print_Area" localSheetId="0">Sem_I!$A$1:$M$51</definedName>
    <definedName name="_xlnm.Print_Area" localSheetId="1">Sem_II!$A$1:$M$55</definedName>
    <definedName name="_xlnm.Print_Area" localSheetId="2">Sem_III!$A$1:$M$57</definedName>
    <definedName name="_xlnm.Print_Area" localSheetId="3">Sem_IV!$A$1:$M$57</definedName>
    <definedName name="_xlnm.Print_Area" localSheetId="4">Sem_V!$A$1:$M$57</definedName>
    <definedName name="_xlnm.Print_Area" localSheetId="5">Sem_VI!$A$1:$M$56</definedName>
    <definedName name="_xlnm.Print_Area" localSheetId="6">Sem_VII!$A$1:$M$56</definedName>
    <definedName name="_xlnm.Print_Area" localSheetId="7">Sem_VIII!$A$1:$M$52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E20" i="25"/>
  <c r="E21" i="24"/>
  <c r="E21" i="14"/>
  <c r="J24" i="27"/>
  <c r="K24" i="27" s="1"/>
  <c r="J22" i="19"/>
  <c r="K22" i="19" s="1"/>
  <c r="J26" i="26"/>
  <c r="J25" i="25"/>
  <c r="J25" i="24"/>
  <c r="J26" i="14"/>
  <c r="J16" i="26"/>
  <c r="K16" i="26" s="1"/>
  <c r="J24" i="26"/>
  <c r="K21" i="19"/>
  <c r="J24" i="21"/>
  <c r="J23" i="21"/>
  <c r="J22" i="21"/>
  <c r="J17" i="21"/>
  <c r="J13" i="21"/>
  <c r="J12" i="21"/>
  <c r="J11" i="21"/>
  <c r="J10" i="21"/>
  <c r="J9" i="21"/>
  <c r="J25" i="28"/>
  <c r="J27" i="19"/>
  <c r="J26" i="19"/>
  <c r="K26" i="19" s="1"/>
  <c r="J25" i="19"/>
  <c r="K25" i="19" s="1"/>
  <c r="J24" i="19"/>
  <c r="K24" i="19" s="1"/>
  <c r="J27" i="27"/>
  <c r="J26" i="27"/>
  <c r="K26" i="27" s="1"/>
  <c r="J25" i="27"/>
  <c r="K25" i="27" s="1"/>
  <c r="J25" i="26"/>
  <c r="K25" i="26" s="1"/>
  <c r="J24" i="25"/>
  <c r="K24" i="25" s="1"/>
  <c r="J24" i="24"/>
  <c r="K24" i="24" s="1"/>
  <c r="J25" i="14"/>
  <c r="K25" i="14" s="1"/>
  <c r="K23" i="21" l="1"/>
  <c r="K22" i="21"/>
  <c r="K13" i="21"/>
  <c r="J13" i="28"/>
  <c r="K13" i="28" s="1"/>
  <c r="J13" i="27"/>
  <c r="K13" i="27" s="1"/>
  <c r="J12" i="27"/>
  <c r="K12" i="27" s="1"/>
  <c r="J11" i="27"/>
  <c r="K11" i="27" s="1"/>
  <c r="J10" i="27"/>
  <c r="K10" i="27" s="1"/>
  <c r="J9" i="27"/>
  <c r="K9" i="27" s="1"/>
  <c r="J9" i="24"/>
  <c r="K9" i="24" s="1"/>
  <c r="J10" i="24"/>
  <c r="K10" i="24" s="1"/>
  <c r="J11" i="24"/>
  <c r="K11" i="24" s="1"/>
  <c r="J12" i="24"/>
  <c r="K12" i="24" s="1"/>
  <c r="J13" i="24"/>
  <c r="K13" i="24" s="1"/>
  <c r="L22" i="14" l="1"/>
  <c r="M22" i="14"/>
  <c r="L20" i="21"/>
  <c r="M20" i="21"/>
  <c r="M19" i="28"/>
  <c r="M18" i="19"/>
  <c r="M20" i="27"/>
  <c r="M21" i="26"/>
  <c r="M21" i="25"/>
  <c r="M22" i="24"/>
  <c r="K2" i="24" l="1"/>
  <c r="D28" i="21" l="1"/>
  <c r="J22" i="28"/>
  <c r="K22" i="28" s="1"/>
  <c r="J23" i="27"/>
  <c r="K23" i="27" s="1"/>
  <c r="J24" i="14"/>
  <c r="K24" i="14" s="1"/>
  <c r="J10" i="14"/>
  <c r="K10" i="14" s="1"/>
  <c r="J11" i="14"/>
  <c r="K11" i="14" s="1"/>
  <c r="J12" i="14"/>
  <c r="K12" i="14" s="1"/>
  <c r="J13" i="14"/>
  <c r="K13" i="14" s="1"/>
  <c r="K11" i="21"/>
  <c r="K12" i="21"/>
  <c r="J14" i="28"/>
  <c r="K14" i="28" s="1"/>
  <c r="J23" i="28"/>
  <c r="K23" i="28" s="1"/>
  <c r="J10" i="19"/>
  <c r="K10" i="19" s="1"/>
  <c r="J12" i="19"/>
  <c r="K12" i="19" s="1"/>
  <c r="K17" i="21"/>
  <c r="J24" i="28"/>
  <c r="K24" i="28" s="1"/>
  <c r="J23" i="19"/>
  <c r="K23" i="19" s="1"/>
  <c r="J17" i="27"/>
  <c r="K17" i="27" s="1"/>
  <c r="J14" i="25"/>
  <c r="K14" i="25" s="1"/>
  <c r="J14" i="26"/>
  <c r="K14" i="26" s="1"/>
  <c r="J18" i="25"/>
  <c r="K18" i="25" s="1"/>
  <c r="J17" i="24"/>
  <c r="K17" i="24" s="1"/>
  <c r="J19" i="24"/>
  <c r="K19" i="24" s="1"/>
  <c r="J17" i="14"/>
  <c r="K17" i="14" s="1"/>
  <c r="J19" i="14"/>
  <c r="K19" i="14" s="1"/>
  <c r="C3" i="27" l="1"/>
  <c r="K10" i="21"/>
  <c r="C30" i="21"/>
  <c r="C29" i="28"/>
  <c r="C31" i="19"/>
  <c r="C30" i="27"/>
  <c r="C31" i="26"/>
  <c r="C30" i="25"/>
  <c r="C30" i="24"/>
  <c r="J10" i="25"/>
  <c r="K10" i="25" s="1"/>
  <c r="J11" i="25"/>
  <c r="K11" i="25" s="1"/>
  <c r="J12" i="25"/>
  <c r="K12" i="25" s="1"/>
  <c r="J13" i="25"/>
  <c r="K13" i="25" s="1"/>
  <c r="K2" i="21"/>
  <c r="K2" i="19"/>
  <c r="K2" i="26"/>
  <c r="J33" i="21"/>
  <c r="J32" i="28"/>
  <c r="J34" i="19"/>
  <c r="J33" i="27"/>
  <c r="J34" i="26"/>
  <c r="J33" i="25"/>
  <c r="J33" i="24"/>
  <c r="D33" i="21"/>
  <c r="D32" i="28"/>
  <c r="D34" i="19"/>
  <c r="D33" i="27"/>
  <c r="D34" i="26"/>
  <c r="D33" i="25"/>
  <c r="D33" i="24"/>
  <c r="B33" i="21"/>
  <c r="B32" i="28"/>
  <c r="B34" i="19"/>
  <c r="B33" i="27"/>
  <c r="B34" i="26"/>
  <c r="B33" i="25"/>
  <c r="B33" i="24"/>
  <c r="C29" i="21"/>
  <c r="C28" i="28"/>
  <c r="C30" i="19"/>
  <c r="C29" i="27"/>
  <c r="C30" i="26"/>
  <c r="C29" i="25"/>
  <c r="C29" i="24"/>
  <c r="C28" i="21"/>
  <c r="C27" i="28"/>
  <c r="C29" i="19"/>
  <c r="C28" i="27"/>
  <c r="C29" i="26"/>
  <c r="C28" i="25"/>
  <c r="C28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D2" i="21"/>
  <c r="D2" i="28"/>
  <c r="D2" i="19"/>
  <c r="D2" i="27"/>
  <c r="D2" i="26"/>
  <c r="D2" i="25"/>
  <c r="C3" i="24"/>
  <c r="D2" i="24"/>
  <c r="D30" i="21"/>
  <c r="D29" i="21"/>
  <c r="D31" i="19"/>
  <c r="D30" i="19"/>
  <c r="D29" i="19"/>
  <c r="D29" i="28"/>
  <c r="D28" i="28"/>
  <c r="D27" i="28"/>
  <c r="J21" i="28"/>
  <c r="K21" i="28" s="1"/>
  <c r="L19" i="28"/>
  <c r="I19" i="28"/>
  <c r="H19" i="28"/>
  <c r="G19" i="28"/>
  <c r="F19" i="28"/>
  <c r="I18" i="28"/>
  <c r="H18" i="28"/>
  <c r="G18" i="28"/>
  <c r="F18" i="28"/>
  <c r="E18" i="28"/>
  <c r="J16" i="28"/>
  <c r="K16" i="28" s="1"/>
  <c r="J12" i="28"/>
  <c r="K12" i="28" s="1"/>
  <c r="J11" i="28"/>
  <c r="K11" i="28" s="1"/>
  <c r="J10" i="28"/>
  <c r="K10" i="28" s="1"/>
  <c r="J9" i="28"/>
  <c r="K9" i="28" s="1"/>
  <c r="D30" i="27"/>
  <c r="D29" i="27"/>
  <c r="D28" i="27"/>
  <c r="J22" i="27"/>
  <c r="K22" i="27" s="1"/>
  <c r="L20" i="27"/>
  <c r="I20" i="27"/>
  <c r="H20" i="27"/>
  <c r="G20" i="27"/>
  <c r="F20" i="27"/>
  <c r="I19" i="27"/>
  <c r="H19" i="27"/>
  <c r="G19" i="27"/>
  <c r="F19" i="27"/>
  <c r="E19" i="27"/>
  <c r="J15" i="27"/>
  <c r="D31" i="26"/>
  <c r="D30" i="26"/>
  <c r="D29" i="26"/>
  <c r="J23" i="26"/>
  <c r="K23" i="26" s="1"/>
  <c r="L21" i="26"/>
  <c r="I21" i="26"/>
  <c r="H21" i="26"/>
  <c r="G21" i="26"/>
  <c r="F21" i="26"/>
  <c r="I20" i="26"/>
  <c r="H20" i="26"/>
  <c r="G20" i="26"/>
  <c r="F20" i="26"/>
  <c r="J18" i="26"/>
  <c r="K18" i="26" s="1"/>
  <c r="J13" i="26"/>
  <c r="K13" i="26" s="1"/>
  <c r="J12" i="26"/>
  <c r="K12" i="26" s="1"/>
  <c r="J11" i="26"/>
  <c r="K11" i="26" s="1"/>
  <c r="J10" i="26"/>
  <c r="K10" i="26" s="1"/>
  <c r="J9" i="26"/>
  <c r="D30" i="25"/>
  <c r="D29" i="25"/>
  <c r="D28" i="25"/>
  <c r="J23" i="25"/>
  <c r="K23" i="25" s="1"/>
  <c r="L21" i="25"/>
  <c r="I21" i="25"/>
  <c r="H21" i="25"/>
  <c r="G21" i="25"/>
  <c r="F21" i="25"/>
  <c r="I20" i="25"/>
  <c r="H20" i="25"/>
  <c r="G20" i="25"/>
  <c r="F20" i="25"/>
  <c r="J16" i="25"/>
  <c r="K16" i="25" s="1"/>
  <c r="J9" i="25"/>
  <c r="K9" i="25" s="1"/>
  <c r="D30" i="24"/>
  <c r="D29" i="24"/>
  <c r="D28" i="24"/>
  <c r="L22" i="24"/>
  <c r="I22" i="24"/>
  <c r="H22" i="24"/>
  <c r="G22" i="24"/>
  <c r="F22" i="24"/>
  <c r="I21" i="24"/>
  <c r="H21" i="24"/>
  <c r="G21" i="24"/>
  <c r="F21" i="24"/>
  <c r="J15" i="24"/>
  <c r="K15" i="24" s="1"/>
  <c r="J19" i="27" l="1"/>
  <c r="K21" i="24"/>
  <c r="J20" i="25"/>
  <c r="J21" i="24"/>
  <c r="K18" i="28"/>
  <c r="J18" i="28"/>
  <c r="K15" i="27"/>
  <c r="K9" i="26"/>
  <c r="K20" i="26" s="1"/>
  <c r="J20" i="26"/>
  <c r="K20" i="25"/>
  <c r="D30" i="14"/>
  <c r="D31" i="14"/>
  <c r="D29" i="14"/>
  <c r="J9" i="14"/>
  <c r="I20" i="21"/>
  <c r="H20" i="21"/>
  <c r="I19" i="21"/>
  <c r="H19" i="21"/>
  <c r="G19" i="21"/>
  <c r="E19" i="21"/>
  <c r="J20" i="19"/>
  <c r="L18" i="19"/>
  <c r="I18" i="19"/>
  <c r="H18" i="19"/>
  <c r="G18" i="19"/>
  <c r="F18" i="19"/>
  <c r="I17" i="19"/>
  <c r="H17" i="19"/>
  <c r="G17" i="19"/>
  <c r="F17" i="19"/>
  <c r="E17" i="19"/>
  <c r="J15" i="19"/>
  <c r="K15" i="19" s="1"/>
  <c r="J13" i="19"/>
  <c r="K13" i="19" s="1"/>
  <c r="J11" i="19"/>
  <c r="K11" i="19" s="1"/>
  <c r="J9" i="19"/>
  <c r="I22" i="14"/>
  <c r="H22" i="14"/>
  <c r="G22" i="14"/>
  <c r="F22" i="14"/>
  <c r="I21" i="14"/>
  <c r="H21" i="14"/>
  <c r="G21" i="14"/>
  <c r="F21" i="14"/>
  <c r="J15" i="14"/>
  <c r="K15" i="14" s="1"/>
  <c r="K9" i="21" l="1"/>
  <c r="K19" i="21" s="1"/>
  <c r="J19" i="21"/>
  <c r="K19" i="27"/>
  <c r="K9" i="19"/>
  <c r="K17" i="19" s="1"/>
  <c r="J17" i="19"/>
  <c r="K9" i="14"/>
  <c r="K21" i="14" s="1"/>
  <c r="J21" i="14"/>
</calcChain>
</file>

<file path=xl/sharedStrings.xml><?xml version="1.0" encoding="utf-8"?>
<sst xmlns="http://schemas.openxmlformats.org/spreadsheetml/2006/main" count="700" uniqueCount="279">
  <si>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</si>
  <si>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</si>
  <si>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</si>
  <si>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</si>
  <si>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</si>
  <si>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</si>
  <si>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</si>
  <si>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</si>
  <si>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</si>
  <si>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</si>
  <si>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</si>
  <si>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</si>
  <si>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</si>
  <si>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</si>
  <si>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</si>
  <si>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</si>
  <si>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</si>
  <si>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</si>
  <si>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</si>
  <si>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</si>
  <si>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</si>
  <si>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</si>
  <si>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</si>
  <si>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</si>
  <si>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</si>
  <si>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</si>
  <si>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</si>
  <si>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</si>
  <si>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Număr:</t>
  </si>
  <si>
    <t>Psihologia educației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</si>
  <si>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</si>
  <si>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</si>
  <si>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</si>
  <si>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</si>
  <si>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</si>
  <si>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</si>
  <si>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</si>
  <si>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</si>
  <si>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</si>
  <si>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</si>
  <si>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</si>
  <si>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</si>
  <si>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</si>
  <si>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</si>
  <si>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</si>
  <si>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Managementul clasei de elevi</t>
  </si>
  <si>
    <t>Examen de absolvire: Nivelul I</t>
  </si>
  <si>
    <t>2025 - 2026</t>
  </si>
  <si>
    <t>III</t>
  </si>
  <si>
    <t>Instruire asistată de calculator</t>
  </si>
  <si>
    <t>Practică pedagogică de specialitate în învățământul preuniversitar 1</t>
  </si>
  <si>
    <t>42 ore (14 săpt * 3 ore/săpt)</t>
  </si>
  <si>
    <t>2026 - 2027</t>
  </si>
  <si>
    <t>IV</t>
  </si>
  <si>
    <t>Nr.
Crt.</t>
  </si>
  <si>
    <t>60 ore (2 sapt *30 ore/săpt)</t>
  </si>
  <si>
    <t>Discipline Opționale (Op)</t>
  </si>
  <si>
    <t>Discipline Facultative (Fac)</t>
  </si>
  <si>
    <t>Avizat Direcția evaluarea și asigurarea calității,</t>
  </si>
  <si>
    <t>2024 - 2028</t>
  </si>
  <si>
    <t>2027 - 2028</t>
  </si>
  <si>
    <t>Drept</t>
  </si>
  <si>
    <t xml:space="preserve">Drept </t>
  </si>
  <si>
    <t>Carmen-Constantina NENU</t>
  </si>
  <si>
    <t>Andreea DRĂGHICI</t>
  </si>
  <si>
    <t>Teoria generală a dreptului</t>
  </si>
  <si>
    <t>Drept constituțional</t>
  </si>
  <si>
    <t>Drept civil. Teoria generală</t>
  </si>
  <si>
    <t>Istoria statului și dreptului românesc</t>
  </si>
  <si>
    <t>Metodologia studiului dreptului</t>
  </si>
  <si>
    <t>Organizarea profesiilor juridice</t>
  </si>
  <si>
    <t>Introducere în economie</t>
  </si>
  <si>
    <t>Management general</t>
  </si>
  <si>
    <t>Introducere in informatica *</t>
  </si>
  <si>
    <t>Drept civil. Persoanele</t>
  </si>
  <si>
    <t>Drept roman</t>
  </si>
  <si>
    <t>Sociologie juridică</t>
  </si>
  <si>
    <t>Retorica</t>
  </si>
  <si>
    <t>Politologie și doctrine politice</t>
  </si>
  <si>
    <t>Filosofia dreptului</t>
  </si>
  <si>
    <t>Drept civil. Drepturile reale</t>
  </si>
  <si>
    <t>Deontologia magistratului</t>
  </si>
  <si>
    <t>Etică și integritate academică</t>
  </si>
  <si>
    <t>Informatica juridica *</t>
  </si>
  <si>
    <t>Drept civil. Teoria obligațiilor</t>
  </si>
  <si>
    <t>Criminologie</t>
  </si>
  <si>
    <t>Drept electoral</t>
  </si>
  <si>
    <t>Contabilitate</t>
  </si>
  <si>
    <t>Practica de specialitate * (disciplină impusă)</t>
  </si>
  <si>
    <t>Drept civil. Contracte speciale</t>
  </si>
  <si>
    <t>Dreptul familiei</t>
  </si>
  <si>
    <t>Drept diplomatic și consular</t>
  </si>
  <si>
    <t>Dreptul proprietății intelectuale</t>
  </si>
  <si>
    <t>Dreptul mediului</t>
  </si>
  <si>
    <t>Piețe de capital</t>
  </si>
  <si>
    <t>Limba straina V *</t>
  </si>
  <si>
    <t>Sisteme administrative comparate *</t>
  </si>
  <si>
    <t>Drept civil. Succesiunile</t>
  </si>
  <si>
    <t>Dreptul Uniunii Europene. Partea generală</t>
  </si>
  <si>
    <t>Drept bancar și valutar</t>
  </si>
  <si>
    <t>Statistică</t>
  </si>
  <si>
    <t>Limba straina VI *</t>
  </si>
  <si>
    <t>Tehnici de negociere *</t>
  </si>
  <si>
    <t>Dreptul muncii</t>
  </si>
  <si>
    <t>Drept internațional privat</t>
  </si>
  <si>
    <t>Criminalistică</t>
  </si>
  <si>
    <t>Introducere în dreptul material al Uniunii Europene</t>
  </si>
  <si>
    <t>Scriere academică</t>
  </si>
  <si>
    <t>Protecția internațională a drepturilor omului</t>
  </si>
  <si>
    <t>Drept internațional umanitar și al refugiaților</t>
  </si>
  <si>
    <t>Drept medical *</t>
  </si>
  <si>
    <t>Drept execuțional penal *</t>
  </si>
  <si>
    <t>Limba straina VII *</t>
  </si>
  <si>
    <t>Promovarea examenului de licență</t>
  </si>
  <si>
    <t>Dreptul securității sociale</t>
  </si>
  <si>
    <t>Dreptul comerțului internațional</t>
  </si>
  <si>
    <t>Protecția copilului și a altor categorii de persoane</t>
  </si>
  <si>
    <t>Dreptul transporturilor</t>
  </si>
  <si>
    <t>Practica de specialitate</t>
  </si>
  <si>
    <t>Elaborarea lucrării de licență</t>
  </si>
  <si>
    <t>Dreptul european al concurenței</t>
  </si>
  <si>
    <t>Dreptul asigurărilor</t>
  </si>
  <si>
    <t>Limba straina VIII *</t>
  </si>
  <si>
    <t>Arbitraj si mediere *</t>
  </si>
  <si>
    <t>Voluntariat 1</t>
  </si>
  <si>
    <t>Voluntariat 2</t>
  </si>
  <si>
    <t>Voluntariat 3</t>
  </si>
  <si>
    <t>Voluntariat 4</t>
  </si>
  <si>
    <t>Voluntariat 5</t>
  </si>
  <si>
    <t>36 ore (12 săpt * 3 ore/săpt)</t>
  </si>
  <si>
    <t>Voluntariat 6</t>
  </si>
  <si>
    <t>Voluntariat 7</t>
  </si>
  <si>
    <t>Voluntariat 8</t>
  </si>
  <si>
    <t>* punctele de credit ale disciplinei nu sunt luate în calcul în cadrul punctelor de credit semestriale</t>
  </si>
  <si>
    <r>
      <t>Discipline</t>
    </r>
    <r>
      <rPr>
        <b/>
        <sz val="11"/>
        <color rgb="FF00B050"/>
        <rFont val="Calibri"/>
        <family val="2"/>
      </rPr>
      <t xml:space="preserve"> </t>
    </r>
    <r>
      <rPr>
        <b/>
        <sz val="11"/>
        <rFont val="Calibri"/>
        <family val="2"/>
      </rPr>
      <t>O</t>
    </r>
    <r>
      <rPr>
        <b/>
        <sz val="11"/>
        <color theme="1"/>
        <rFont val="Calibri"/>
        <family val="2"/>
      </rPr>
      <t>pționale (Op)</t>
    </r>
  </si>
  <si>
    <r>
      <t>Disciplin</t>
    </r>
    <r>
      <rPr>
        <b/>
        <sz val="11"/>
        <rFont val="Calibri"/>
        <family val="2"/>
      </rPr>
      <t>e F</t>
    </r>
    <r>
      <rPr>
        <b/>
        <sz val="11"/>
        <color theme="1"/>
        <rFont val="Calibri"/>
        <family val="2"/>
      </rPr>
      <t>acultative (F</t>
    </r>
    <r>
      <rPr>
        <b/>
        <sz val="11"/>
        <rFont val="Calibri"/>
        <family val="2"/>
      </rPr>
      <t>ac)</t>
    </r>
  </si>
  <si>
    <t>Instituții politice</t>
  </si>
  <si>
    <t>56 ore</t>
  </si>
  <si>
    <t>84 ore</t>
  </si>
  <si>
    <t>UPB.22.C.06.L.083</t>
  </si>
  <si>
    <t>UPB.22.C.06.L.084</t>
  </si>
  <si>
    <t>UPB.22.F.01.O.500</t>
  </si>
  <si>
    <t>UPB.22.F.01.O.501</t>
  </si>
  <si>
    <t>UPB.22.F.01.O.502</t>
  </si>
  <si>
    <t>UPB.22.F.01.O.503</t>
  </si>
  <si>
    <t>UPB.22.C.01.O.008</t>
  </si>
  <si>
    <t>UPB.22.C.01.A.511</t>
  </si>
  <si>
    <t>UPB.22.C.01.A.510</t>
  </si>
  <si>
    <t>UPB.22.C.01.A.512</t>
  </si>
  <si>
    <t>UPB.22.C.01.A.513</t>
  </si>
  <si>
    <t>UPB.22.C.01.A.514</t>
  </si>
  <si>
    <t>UPB.22.C.01.A.515</t>
  </si>
  <si>
    <t>UPB.22.C.01.L.516</t>
  </si>
  <si>
    <t>UPB.22.C.01.L.010</t>
  </si>
  <si>
    <t>UPB.22.C.01.L.011</t>
  </si>
  <si>
    <t>Educație fizică și sport I*</t>
  </si>
  <si>
    <t>Limba franceză I</t>
  </si>
  <si>
    <t>Limba engleză I</t>
  </si>
  <si>
    <t>Drept administrativ I</t>
  </si>
  <si>
    <t>Educație fizică și sport II *</t>
  </si>
  <si>
    <t>Limba franceză II</t>
  </si>
  <si>
    <t>Limba engleză II</t>
  </si>
  <si>
    <t>UPB.22.F.02.O.520</t>
  </si>
  <si>
    <t>UPB.22.F.02.O.521</t>
  </si>
  <si>
    <t>UPB.22.F.02.O.522</t>
  </si>
  <si>
    <t>UPB.22.F.02.O.523</t>
  </si>
  <si>
    <t>UPB.22.C.02.O.027</t>
  </si>
  <si>
    <t>UPB.22.C.02.A.525</t>
  </si>
  <si>
    <t>UPB.22.C.02.A.524</t>
  </si>
  <si>
    <t>UPB.22.C.02.A.526</t>
  </si>
  <si>
    <t>UPB.22.C.02.A.527</t>
  </si>
  <si>
    <t>UPB.22.C.02.A.528</t>
  </si>
  <si>
    <t>UPB.22.C.02.A.529</t>
  </si>
  <si>
    <t>UPB.22.C.02.L.028</t>
  </si>
  <si>
    <t>UPB.22.C.02.L.029</t>
  </si>
  <si>
    <t>UPB.22.F.03.O.530</t>
  </si>
  <si>
    <t>UPB.22.F.03.O.531</t>
  </si>
  <si>
    <t>UPB.22.F.03.O.532</t>
  </si>
  <si>
    <t>UPB.22.S.03.O.533</t>
  </si>
  <si>
    <t>UPB.22.S.03.O.534</t>
  </si>
  <si>
    <t>UPB.22.C.03.O.034</t>
  </si>
  <si>
    <t>UPB.22.C.03.A.042</t>
  </si>
  <si>
    <t>UPB.22.C.03.A.041</t>
  </si>
  <si>
    <t>UPB.22.C.03.A.535</t>
  </si>
  <si>
    <t>UPB.22.C.03.A.536</t>
  </si>
  <si>
    <t>UPB.22.S.03.L.537</t>
  </si>
  <si>
    <t>UPB.22.C.03.L.044</t>
  </si>
  <si>
    <t>UPB.22.C.03.L.045</t>
  </si>
  <si>
    <t>UPB.22.F.04.O.540</t>
  </si>
  <si>
    <t>UPB.22.F.04.O.541</t>
  </si>
  <si>
    <t>UPB.22.S.04.O.542</t>
  </si>
  <si>
    <t>UPB.22.S.04.O.543</t>
  </si>
  <si>
    <t>UPB.22.S.04.O.544</t>
  </si>
  <si>
    <t>UPB.22.C.04.O.052</t>
  </si>
  <si>
    <t>UPB.22.C.04.A.057</t>
  </si>
  <si>
    <t>UPB.22.C.04.A.056</t>
  </si>
  <si>
    <t>UPB.22.C.04.A.545</t>
  </si>
  <si>
    <t>UPB.22.C.04.A.546</t>
  </si>
  <si>
    <t>UPB.22.S.04.L.547</t>
  </si>
  <si>
    <t>UPB.22.S.04.L.548</t>
  </si>
  <si>
    <t>UPB.22.C.04.L.058</t>
  </si>
  <si>
    <t>UPB.22.C.04.L.059</t>
  </si>
  <si>
    <t>UPB.22.F.05.O.550</t>
  </si>
  <si>
    <t>UPB.22.F.05.O.551</t>
  </si>
  <si>
    <t>UPB.22.F.05.O.552</t>
  </si>
  <si>
    <t>UPB.22.S.05.O.553</t>
  </si>
  <si>
    <t>UPB.22.S.05.O.554</t>
  </si>
  <si>
    <t>UPB.22.S.05.A.555</t>
  </si>
  <si>
    <t>UPB.22.S.05.A.556</t>
  </si>
  <si>
    <t>UPB.22.S.05.A.557</t>
  </si>
  <si>
    <t>UPB.22.S.05.A.558</t>
  </si>
  <si>
    <t>UPB.22.C.05.L.559</t>
  </si>
  <si>
    <t>UPB.22.S.05.L.560</t>
  </si>
  <si>
    <t>UPB.22.C.05.L.070</t>
  </si>
  <si>
    <t>UPB.22.C.05.L.071</t>
  </si>
  <si>
    <t>UPB.22.C.05.L.072</t>
  </si>
  <si>
    <t>UPB.22.F.06.O.562</t>
  </si>
  <si>
    <t>UPB.22.F.06.O.563</t>
  </si>
  <si>
    <t>UPB.22.S.06.O.565</t>
  </si>
  <si>
    <t>UPB.22.S.06.A.567</t>
  </si>
  <si>
    <t>UPB.22.C.06.L.085</t>
  </si>
  <si>
    <t>UPB.22.C.06.L.086</t>
  </si>
  <si>
    <t>UPB.22.S.07.O.574</t>
  </si>
  <si>
    <t>UPB.22.S.07.O.575</t>
  </si>
  <si>
    <t>UPB.22.S.07.L.581</t>
  </si>
  <si>
    <t>UPB.22.C.07.L.087</t>
  </si>
  <si>
    <t>UPB.22.S.08.O.586</t>
  </si>
  <si>
    <t>UPB.22.S.08.O.587</t>
  </si>
  <si>
    <t>UPB.22.S.08.O.588</t>
  </si>
  <si>
    <t>UPB.22.S.08.O.589</t>
  </si>
  <si>
    <t>UPB.22.C.08.L.088</t>
  </si>
  <si>
    <t>Drept administrativ II</t>
  </si>
  <si>
    <t>Drept penal. Partea generală I</t>
  </si>
  <si>
    <t>Drept internațional public I</t>
  </si>
  <si>
    <t>Drept financiar și fiscal I</t>
  </si>
  <si>
    <t>Educație fizică și sport III*</t>
  </si>
  <si>
    <t>Limba franceză III</t>
  </si>
  <si>
    <t>Limba engleză III</t>
  </si>
  <si>
    <t>Drept penal. Partea generală II</t>
  </si>
  <si>
    <t>Drept internațional public II</t>
  </si>
  <si>
    <t>Drept financiar și fiscal II</t>
  </si>
  <si>
    <t>Educație fizică și sport IV*</t>
  </si>
  <si>
    <t>Limba franceză IV</t>
  </si>
  <si>
    <t>Limba engleză IV</t>
  </si>
  <si>
    <t>Drept penal. Partea specială I</t>
  </si>
  <si>
    <t>Drept procesual penal I</t>
  </si>
  <si>
    <t>Drept comercial I</t>
  </si>
  <si>
    <t>Drept penal. Partea specială II</t>
  </si>
  <si>
    <t>Drept procesual penal II</t>
  </si>
  <si>
    <t>Drept comercial II</t>
  </si>
  <si>
    <t>Practică pedagogică de specialitate în învățământul preuniversitar II</t>
  </si>
  <si>
    <t>Drept procesual civil I</t>
  </si>
  <si>
    <t>Drept procesual civil II</t>
  </si>
  <si>
    <t>Clinică judiciară I</t>
  </si>
  <si>
    <t>Clinică judiciară II</t>
  </si>
  <si>
    <t>UPB.22.S.05.L.594</t>
  </si>
  <si>
    <t>UPB.22.F.06.O.561</t>
  </si>
  <si>
    <t>UPB.22.S.06.O.564</t>
  </si>
  <si>
    <t>UPB.22.S.06.A.566</t>
  </si>
  <si>
    <t>UPB.22.S.06.L.568</t>
  </si>
  <si>
    <t>UPB.22.C.06.L.569</t>
  </si>
  <si>
    <t>UPB.22.S.06.L.570</t>
  </si>
  <si>
    <t>UPB.22.S.06.L.595</t>
  </si>
  <si>
    <t>UPB.22.F.07.O.571</t>
  </si>
  <si>
    <t>UPB.22.S.07.O.572</t>
  </si>
  <si>
    <t>UPB.22.S.07.O.573</t>
  </si>
  <si>
    <t>UPB.22.C.07.O.576</t>
  </si>
  <si>
    <t>UPB.22.S.07.A.577</t>
  </si>
  <si>
    <t>UPB.22.S.07.A.578</t>
  </si>
  <si>
    <t>UPB.22.S.07.L.579</t>
  </si>
  <si>
    <t>UPB.22.S.07.L.580</t>
  </si>
  <si>
    <t>UPB.22.C.07.L.582</t>
  </si>
  <si>
    <t>UPB.22.F.08.O.583</t>
  </si>
  <si>
    <t>UPB.22.S.08.O.584</t>
  </si>
  <si>
    <t>UPB.22.S.08.O.585</t>
  </si>
  <si>
    <t>UPB.22.S.08.A.590</t>
  </si>
  <si>
    <t>UPB.22.S.08.A.591</t>
  </si>
  <si>
    <t>UPB.22.S.08.L.592</t>
  </si>
  <si>
    <t>UPB.22.C.08.L.593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</si>
</sst>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34" xfId="0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6" xfId="0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67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6" fillId="0" borderId="73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6" fillId="0" borderId="50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13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2" xfId="0" applyFont="1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22" fillId="0" borderId="7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5" fillId="0" borderId="72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25" fillId="0" borderId="73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35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18" xfId="0" applyFont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/>
    </xf>
    <xf numFmtId="0" fontId="14" fillId="0" borderId="5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72" xfId="0" applyFont="1" applyBorder="1" applyAlignment="1">
      <alignment vertical="center" wrapText="1"/>
    </xf>
    <xf numFmtId="0" fontId="14" fillId="0" borderId="7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4" fillId="0" borderId="4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/>
    </xf>
    <xf numFmtId="0" fontId="0" fillId="0" borderId="3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4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top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top"/>
    </xf>
    <xf numFmtId="0" fontId="14" fillId="0" borderId="32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4" fillId="0" borderId="3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right"/>
    </xf>
    <xf numFmtId="0" fontId="14" fillId="0" borderId="27" xfId="0" applyFont="1" applyBorder="1" applyAlignment="1">
      <alignment horizontal="right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textRotation="90" wrapText="1"/>
    </xf>
    <xf numFmtId="0" fontId="24" fillId="2" borderId="12" xfId="0" applyFont="1" applyFill="1" applyBorder="1" applyAlignment="1">
      <alignment horizontal="center" vertical="center" textRotation="90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93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207433</xdr:colOff>
      <xdr:row>1</xdr:row>
      <xdr:rowOff>16086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EF8297F-EAE8-415C-A6AF-947D008A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817033" cy="73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D1EB75-A6CC-4843-9B9D-814C102A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3CBDA4F-B6C5-488A-B31D-7EE4238B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1153583</xdr:colOff>
      <xdr:row>0</xdr:row>
      <xdr:rowOff>58208</xdr:rowOff>
    </xdr:from>
    <xdr:to>
      <xdr:col>2</xdr:col>
      <xdr:colOff>581024</xdr:colOff>
      <xdr:row>1</xdr:row>
      <xdr:rowOff>82882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1475316" y="58208"/>
          <a:ext cx="765175" cy="7528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2716639-647D-45C1-A0B8-B4BFEF775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BB7514-16C2-4F86-A1CE-3A1B967E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3387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9AD5D97-8F9F-4BEE-A507-737EA367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1</xdr:col>
      <xdr:colOff>1289050</xdr:colOff>
      <xdr:row>1</xdr:row>
      <xdr:rowOff>24674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xmlns="" id="{41918450-D77E-4DA4-B20A-2427DF0C22C3}"/>
            </a:ext>
            <a:ext uri="{147F2762-F138-4A5C-976F-8EAC2B608ADB}">
              <a16:predDERef xmlns:a16="http://schemas.microsoft.com/office/drawing/2014/main" xmlns="" pred="{1CD53D45-54AB-FC7E-9B1A-C258380CAB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38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176740</xdr:colOff>
      <xdr:row>1</xdr:row>
      <xdr:rowOff>11853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62408D4-C792-4EC9-93D6-644822F6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180974</xdr:colOff>
      <xdr:row>1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8F5844D-FAFD-427A-A8E6-7A0C215C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790574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view="pageLayout" zoomScaleNormal="100" zoomScaleSheetLayoutView="100" workbookViewId="0">
      <selection activeCell="Q1" sqref="Q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3"/>
      <c r="Q1" s="63"/>
      <c r="R1" s="63"/>
      <c r="S1" s="63"/>
      <c r="T1" s="63"/>
    </row>
    <row r="2" spans="1:20" ht="15" customHeight="1" x14ac:dyDescent="0.3">
      <c r="B2" s="262"/>
      <c r="C2" s="262"/>
      <c r="D2" s="256" t="s">
        <v>59</v>
      </c>
      <c r="E2" s="256"/>
      <c r="F2" s="256"/>
      <c r="G2" s="256"/>
      <c r="H2" s="256"/>
      <c r="J2" s="8" t="s">
        <v>1</v>
      </c>
      <c r="K2" s="262" t="s">
        <v>41</v>
      </c>
      <c r="L2" s="262"/>
      <c r="P2" s="64"/>
      <c r="Q2" s="64"/>
      <c r="R2" s="64"/>
      <c r="S2" s="64"/>
      <c r="T2" s="64"/>
    </row>
    <row r="3" spans="1:20" x14ac:dyDescent="0.3">
      <c r="B3" s="7" t="s">
        <v>2</v>
      </c>
      <c r="C3" s="262" t="s">
        <v>61</v>
      </c>
      <c r="D3" s="262"/>
      <c r="E3" s="262"/>
      <c r="F3" s="262"/>
      <c r="G3" s="262"/>
      <c r="J3" s="8" t="s">
        <v>3</v>
      </c>
      <c r="K3" s="262" t="s">
        <v>4</v>
      </c>
      <c r="L3" s="262"/>
      <c r="P3" s="64"/>
      <c r="Q3" s="64"/>
      <c r="R3" s="64"/>
      <c r="S3" s="64"/>
      <c r="T3" s="64"/>
    </row>
    <row r="4" spans="1:20" x14ac:dyDescent="0.3">
      <c r="B4" s="7" t="s">
        <v>5</v>
      </c>
      <c r="C4" s="262" t="s">
        <v>62</v>
      </c>
      <c r="D4" s="262"/>
      <c r="E4" s="262"/>
      <c r="F4" s="262"/>
      <c r="G4" s="262"/>
      <c r="J4" s="8" t="s">
        <v>6</v>
      </c>
      <c r="K4" s="262" t="s">
        <v>4</v>
      </c>
      <c r="L4" s="262"/>
      <c r="P4" s="64"/>
      <c r="Q4" s="64"/>
      <c r="R4" s="64"/>
      <c r="S4" s="64"/>
      <c r="T4" s="64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4" t="s">
        <v>7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64"/>
      <c r="Q6" s="64"/>
      <c r="R6" s="64"/>
      <c r="S6" s="64"/>
      <c r="T6" s="64"/>
    </row>
    <row r="7" spans="1:20" ht="15" thickBot="1" x14ac:dyDescent="0.35">
      <c r="A7" s="285"/>
      <c r="B7" s="281"/>
      <c r="C7" s="281"/>
      <c r="D7" s="281"/>
      <c r="E7" s="283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281"/>
      <c r="M7" s="287"/>
      <c r="P7" s="64"/>
      <c r="Q7" s="64"/>
      <c r="R7" s="64"/>
      <c r="S7" s="64"/>
      <c r="T7" s="64"/>
    </row>
    <row r="8" spans="1:20" ht="15" thickBot="1" x14ac:dyDescent="0.35">
      <c r="A8" s="277" t="s">
        <v>21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  <c r="P8" s="64"/>
      <c r="Q8" s="64"/>
      <c r="R8" s="64"/>
      <c r="S8" s="64"/>
      <c r="T8" s="64"/>
    </row>
    <row r="9" spans="1:20" ht="15" customHeight="1" thickBot="1" x14ac:dyDescent="0.35">
      <c r="A9" s="70">
        <v>1</v>
      </c>
      <c r="B9" s="71" t="s">
        <v>141</v>
      </c>
      <c r="C9" s="72" t="s">
        <v>65</v>
      </c>
      <c r="D9" s="73" t="s">
        <v>22</v>
      </c>
      <c r="E9" s="74">
        <v>5</v>
      </c>
      <c r="F9" s="75">
        <v>2</v>
      </c>
      <c r="G9" s="71">
        <v>1</v>
      </c>
      <c r="H9" s="71"/>
      <c r="I9" s="71"/>
      <c r="J9" s="71">
        <f>SUM(F9:I9)*14</f>
        <v>42</v>
      </c>
      <c r="K9" s="71">
        <f>E9*25-J9</f>
        <v>83</v>
      </c>
      <c r="L9" s="248" t="s">
        <v>23</v>
      </c>
      <c r="M9" s="267"/>
      <c r="P9" s="64"/>
      <c r="Q9" s="64"/>
      <c r="R9" s="64"/>
      <c r="S9" s="64"/>
      <c r="T9" s="64"/>
    </row>
    <row r="10" spans="1:20" ht="15" customHeight="1" thickBot="1" x14ac:dyDescent="0.35">
      <c r="A10" s="76">
        <v>2</v>
      </c>
      <c r="B10" s="71" t="s">
        <v>142</v>
      </c>
      <c r="C10" s="78" t="s">
        <v>66</v>
      </c>
      <c r="D10" s="79" t="s">
        <v>22</v>
      </c>
      <c r="E10" s="80">
        <v>5</v>
      </c>
      <c r="F10" s="81">
        <v>2</v>
      </c>
      <c r="G10" s="77">
        <v>2</v>
      </c>
      <c r="H10" s="77"/>
      <c r="I10" s="77"/>
      <c r="J10" s="77">
        <f t="shared" ref="J10:J13" si="0">SUM(F10:I10)*14</f>
        <v>56</v>
      </c>
      <c r="K10" s="77">
        <f t="shared" ref="K10:K13" si="1">E10*25-J10</f>
        <v>69</v>
      </c>
      <c r="L10" s="240" t="s">
        <v>23</v>
      </c>
      <c r="M10" s="241"/>
      <c r="P10" s="64"/>
      <c r="Q10" s="64"/>
      <c r="R10" s="64"/>
      <c r="S10" s="64"/>
      <c r="T10" s="64"/>
    </row>
    <row r="11" spans="1:20" ht="15" customHeight="1" thickBot="1" x14ac:dyDescent="0.35">
      <c r="A11" s="76">
        <v>3</v>
      </c>
      <c r="B11" s="71" t="s">
        <v>143</v>
      </c>
      <c r="C11" s="78" t="s">
        <v>67</v>
      </c>
      <c r="D11" s="79" t="s">
        <v>22</v>
      </c>
      <c r="E11" s="80">
        <v>5</v>
      </c>
      <c r="F11" s="81">
        <v>2</v>
      </c>
      <c r="G11" s="77">
        <v>2</v>
      </c>
      <c r="H11" s="77"/>
      <c r="I11" s="77"/>
      <c r="J11" s="77">
        <f t="shared" si="0"/>
        <v>56</v>
      </c>
      <c r="K11" s="77">
        <f t="shared" si="1"/>
        <v>69</v>
      </c>
      <c r="L11" s="240" t="s">
        <v>23</v>
      </c>
      <c r="M11" s="241"/>
      <c r="P11" s="64"/>
      <c r="Q11" s="64"/>
      <c r="R11" s="64"/>
      <c r="S11" s="64"/>
      <c r="T11" s="64"/>
    </row>
    <row r="12" spans="1:20" ht="15" thickBot="1" x14ac:dyDescent="0.35">
      <c r="A12" s="76">
        <v>4</v>
      </c>
      <c r="B12" s="71" t="s">
        <v>144</v>
      </c>
      <c r="C12" s="78" t="s">
        <v>68</v>
      </c>
      <c r="D12" s="79" t="s">
        <v>22</v>
      </c>
      <c r="E12" s="80">
        <v>4</v>
      </c>
      <c r="F12" s="81">
        <v>2</v>
      </c>
      <c r="G12" s="77">
        <v>1</v>
      </c>
      <c r="H12" s="77"/>
      <c r="I12" s="77"/>
      <c r="J12" s="77">
        <f t="shared" si="0"/>
        <v>42</v>
      </c>
      <c r="K12" s="77">
        <f t="shared" si="1"/>
        <v>58</v>
      </c>
      <c r="L12" s="240" t="s">
        <v>23</v>
      </c>
      <c r="M12" s="241"/>
      <c r="P12" s="64"/>
      <c r="Q12" s="64"/>
      <c r="R12" s="64"/>
      <c r="S12" s="64"/>
      <c r="T12" s="64"/>
    </row>
    <row r="13" spans="1:20" ht="15" thickBot="1" x14ac:dyDescent="0.35">
      <c r="A13" s="76">
        <v>5</v>
      </c>
      <c r="B13" s="71" t="s">
        <v>145</v>
      </c>
      <c r="C13" s="78" t="s">
        <v>155</v>
      </c>
      <c r="D13" s="79" t="s">
        <v>15</v>
      </c>
      <c r="E13" s="80">
        <v>1</v>
      </c>
      <c r="F13" s="81"/>
      <c r="G13" s="77">
        <v>1</v>
      </c>
      <c r="H13" s="77"/>
      <c r="I13" s="77"/>
      <c r="J13" s="77">
        <f t="shared" si="0"/>
        <v>14</v>
      </c>
      <c r="K13" s="77">
        <f t="shared" si="1"/>
        <v>11</v>
      </c>
      <c r="L13" s="269" t="s">
        <v>24</v>
      </c>
      <c r="M13" s="270"/>
      <c r="P13" s="64"/>
      <c r="Q13" s="64"/>
      <c r="R13" s="64"/>
      <c r="S13" s="64"/>
      <c r="T13" s="64"/>
    </row>
    <row r="14" spans="1:20" ht="15" customHeight="1" thickBot="1" x14ac:dyDescent="0.35">
      <c r="A14" s="272" t="s">
        <v>134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4"/>
      <c r="P14" s="64"/>
      <c r="Q14" s="64"/>
      <c r="R14" s="68"/>
      <c r="S14" s="64"/>
      <c r="T14" s="64"/>
    </row>
    <row r="15" spans="1:20" ht="15" customHeight="1" thickBot="1" x14ac:dyDescent="0.35">
      <c r="A15" s="70">
        <v>6</v>
      </c>
      <c r="B15" s="71" t="s">
        <v>146</v>
      </c>
      <c r="C15" s="82" t="s">
        <v>156</v>
      </c>
      <c r="D15" s="265" t="s">
        <v>15</v>
      </c>
      <c r="E15" s="265">
        <v>2</v>
      </c>
      <c r="F15" s="263"/>
      <c r="G15" s="254">
        <v>2</v>
      </c>
      <c r="H15" s="254"/>
      <c r="I15" s="254"/>
      <c r="J15" s="254">
        <f t="shared" ref="J15:J19" si="2">SUM(F15:I15)*14</f>
        <v>28</v>
      </c>
      <c r="K15" s="254">
        <f t="shared" ref="K15:K19" si="3">E15*25-J15</f>
        <v>22</v>
      </c>
      <c r="L15" s="248" t="s">
        <v>24</v>
      </c>
      <c r="M15" s="267"/>
      <c r="P15" s="64"/>
      <c r="Q15" s="64"/>
      <c r="R15" s="64"/>
      <c r="S15" s="64"/>
      <c r="T15" s="64"/>
    </row>
    <row r="16" spans="1:20" ht="15" thickBot="1" x14ac:dyDescent="0.35">
      <c r="A16" s="83">
        <v>7</v>
      </c>
      <c r="B16" s="71" t="s">
        <v>147</v>
      </c>
      <c r="C16" s="84" t="s">
        <v>157</v>
      </c>
      <c r="D16" s="266"/>
      <c r="E16" s="266"/>
      <c r="F16" s="264"/>
      <c r="G16" s="255"/>
      <c r="H16" s="255"/>
      <c r="I16" s="255"/>
      <c r="J16" s="255"/>
      <c r="K16" s="255"/>
      <c r="L16" s="249"/>
      <c r="M16" s="271"/>
      <c r="P16" s="64"/>
      <c r="Q16" s="64"/>
      <c r="R16" s="64"/>
      <c r="S16" s="64"/>
      <c r="T16" s="64"/>
    </row>
    <row r="17" spans="1:20" ht="15" thickBot="1" x14ac:dyDescent="0.35">
      <c r="A17" s="70">
        <v>8</v>
      </c>
      <c r="B17" s="71" t="s">
        <v>148</v>
      </c>
      <c r="C17" s="82" t="s">
        <v>69</v>
      </c>
      <c r="D17" s="265" t="s">
        <v>15</v>
      </c>
      <c r="E17" s="265">
        <v>5</v>
      </c>
      <c r="F17" s="246">
        <v>2</v>
      </c>
      <c r="G17" s="254">
        <v>1</v>
      </c>
      <c r="H17" s="254"/>
      <c r="I17" s="254"/>
      <c r="J17" s="248">
        <f t="shared" si="2"/>
        <v>42</v>
      </c>
      <c r="K17" s="248">
        <f t="shared" si="3"/>
        <v>83</v>
      </c>
      <c r="L17" s="250" t="s">
        <v>24</v>
      </c>
      <c r="M17" s="251"/>
      <c r="P17" s="64"/>
      <c r="Q17" s="64"/>
      <c r="R17" s="64"/>
      <c r="S17" s="64"/>
      <c r="T17" s="64"/>
    </row>
    <row r="18" spans="1:20" ht="15" thickBot="1" x14ac:dyDescent="0.35">
      <c r="A18" s="83">
        <v>9</v>
      </c>
      <c r="B18" s="71" t="s">
        <v>149</v>
      </c>
      <c r="C18" s="84" t="s">
        <v>70</v>
      </c>
      <c r="D18" s="266"/>
      <c r="E18" s="266"/>
      <c r="F18" s="247"/>
      <c r="G18" s="255"/>
      <c r="H18" s="255"/>
      <c r="I18" s="255"/>
      <c r="J18" s="249"/>
      <c r="K18" s="249"/>
      <c r="L18" s="252"/>
      <c r="M18" s="253"/>
      <c r="P18" s="64"/>
      <c r="Q18" s="64"/>
      <c r="R18" s="64"/>
      <c r="S18" s="64"/>
      <c r="T18" s="64"/>
    </row>
    <row r="19" spans="1:20" ht="15" thickBot="1" x14ac:dyDescent="0.35">
      <c r="A19" s="70">
        <v>10</v>
      </c>
      <c r="B19" s="71" t="s">
        <v>150</v>
      </c>
      <c r="C19" s="82" t="s">
        <v>71</v>
      </c>
      <c r="D19" s="265" t="s">
        <v>15</v>
      </c>
      <c r="E19" s="265">
        <v>4</v>
      </c>
      <c r="F19" s="246">
        <v>2</v>
      </c>
      <c r="G19" s="254">
        <v>1</v>
      </c>
      <c r="H19" s="254"/>
      <c r="I19" s="254"/>
      <c r="J19" s="248">
        <f t="shared" si="2"/>
        <v>42</v>
      </c>
      <c r="K19" s="248">
        <f t="shared" si="3"/>
        <v>58</v>
      </c>
      <c r="L19" s="250" t="s">
        <v>24</v>
      </c>
      <c r="M19" s="251"/>
      <c r="P19" s="64"/>
      <c r="Q19" s="64"/>
      <c r="R19" s="64"/>
      <c r="S19" s="64"/>
      <c r="T19" s="64"/>
    </row>
    <row r="20" spans="1:20" ht="15" thickBot="1" x14ac:dyDescent="0.35">
      <c r="A20" s="83">
        <v>11</v>
      </c>
      <c r="B20" s="71" t="s">
        <v>151</v>
      </c>
      <c r="C20" s="84" t="s">
        <v>72</v>
      </c>
      <c r="D20" s="266"/>
      <c r="E20" s="266"/>
      <c r="F20" s="247"/>
      <c r="G20" s="255"/>
      <c r="H20" s="255"/>
      <c r="I20" s="255"/>
      <c r="J20" s="249"/>
      <c r="K20" s="249"/>
      <c r="L20" s="252"/>
      <c r="M20" s="253"/>
      <c r="P20" s="64"/>
      <c r="Q20" s="64"/>
      <c r="R20" s="64"/>
      <c r="S20" s="64"/>
      <c r="T20" s="64"/>
    </row>
    <row r="21" spans="1:20" x14ac:dyDescent="0.3">
      <c r="A21" s="230" t="s">
        <v>25</v>
      </c>
      <c r="B21" s="231"/>
      <c r="C21" s="231"/>
      <c r="D21" s="87" t="s">
        <v>26</v>
      </c>
      <c r="E21" s="224">
        <f>SUM(E9:E20)-E13</f>
        <v>30</v>
      </c>
      <c r="F21" s="88">
        <f t="shared" ref="F21:K21" si="4">SUM(F9:F20)</f>
        <v>12</v>
      </c>
      <c r="G21" s="89">
        <f t="shared" si="4"/>
        <v>11</v>
      </c>
      <c r="H21" s="89">
        <f t="shared" si="4"/>
        <v>0</v>
      </c>
      <c r="I21" s="89">
        <f t="shared" si="4"/>
        <v>0</v>
      </c>
      <c r="J21" s="226">
        <f t="shared" si="4"/>
        <v>322</v>
      </c>
      <c r="K21" s="226">
        <f t="shared" si="4"/>
        <v>453</v>
      </c>
      <c r="L21" s="89" t="s">
        <v>27</v>
      </c>
      <c r="M21" s="90" t="s">
        <v>24</v>
      </c>
      <c r="P21" s="64"/>
      <c r="Q21" s="64"/>
      <c r="R21" s="64"/>
      <c r="S21" s="64"/>
      <c r="T21" s="64"/>
    </row>
    <row r="22" spans="1:20" ht="15" thickBot="1" x14ac:dyDescent="0.35">
      <c r="A22" s="232"/>
      <c r="B22" s="233"/>
      <c r="C22" s="233"/>
      <c r="D22" s="91" t="s">
        <v>28</v>
      </c>
      <c r="E22" s="225"/>
      <c r="F22" s="92">
        <f>COUNT(F9:F20)</f>
        <v>6</v>
      </c>
      <c r="G22" s="93">
        <f>COUNT(G9:G20)</f>
        <v>8</v>
      </c>
      <c r="H22" s="93">
        <f>COUNT(H9:H20)</f>
        <v>0</v>
      </c>
      <c r="I22" s="93">
        <f>COUNT(I9:I20)</f>
        <v>0</v>
      </c>
      <c r="J22" s="227"/>
      <c r="K22" s="227"/>
      <c r="L22" s="85">
        <f>COUNTIF(L1:L21,"=E")</f>
        <v>4</v>
      </c>
      <c r="M22" s="86">
        <f>COUNTIF(L1:L21,"=V")+COUNTIF(L1:L21,"=C")</f>
        <v>4</v>
      </c>
      <c r="P22" s="64"/>
      <c r="Q22" s="64"/>
      <c r="R22" s="64"/>
      <c r="S22" s="64"/>
      <c r="T22" s="64"/>
    </row>
    <row r="23" spans="1:20" ht="15" customHeight="1" thickBot="1" x14ac:dyDescent="0.35">
      <c r="A23" s="219" t="s">
        <v>135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1"/>
      <c r="P23" s="64"/>
      <c r="Q23" s="12"/>
      <c r="R23" s="64"/>
      <c r="S23" s="64"/>
      <c r="T23" s="64"/>
    </row>
    <row r="24" spans="1:20" ht="15" customHeight="1" thickBot="1" x14ac:dyDescent="0.35">
      <c r="A24" s="94">
        <v>12</v>
      </c>
      <c r="B24" s="71" t="s">
        <v>152</v>
      </c>
      <c r="C24" s="95" t="s">
        <v>73</v>
      </c>
      <c r="D24" s="96" t="s">
        <v>15</v>
      </c>
      <c r="E24" s="97">
        <v>3</v>
      </c>
      <c r="F24" s="98"/>
      <c r="G24" s="99"/>
      <c r="H24" s="99">
        <v>2</v>
      </c>
      <c r="I24" s="99"/>
      <c r="J24" s="99">
        <f t="shared" ref="J24:J25" si="5">SUM(F24:I24)*14</f>
        <v>28</v>
      </c>
      <c r="K24" s="99">
        <f t="shared" ref="K24:K25" si="6">E24*25-J24</f>
        <v>47</v>
      </c>
      <c r="L24" s="222" t="s">
        <v>24</v>
      </c>
      <c r="M24" s="223"/>
      <c r="P24" s="64"/>
      <c r="Q24" s="12"/>
      <c r="R24" s="64"/>
      <c r="S24" s="64"/>
      <c r="T24" s="64"/>
    </row>
    <row r="25" spans="1:20" ht="15" customHeight="1" thickBot="1" x14ac:dyDescent="0.35">
      <c r="A25" s="94">
        <v>13</v>
      </c>
      <c r="B25" s="71" t="s">
        <v>153</v>
      </c>
      <c r="C25" s="78" t="s">
        <v>29</v>
      </c>
      <c r="D25" s="100" t="s">
        <v>15</v>
      </c>
      <c r="E25" s="79">
        <v>5</v>
      </c>
      <c r="F25" s="81">
        <v>2</v>
      </c>
      <c r="G25" s="77">
        <v>2</v>
      </c>
      <c r="H25" s="77"/>
      <c r="I25" s="77"/>
      <c r="J25" s="77">
        <f t="shared" si="5"/>
        <v>56</v>
      </c>
      <c r="K25" s="77">
        <f t="shared" si="6"/>
        <v>69</v>
      </c>
      <c r="L25" s="240" t="s">
        <v>23</v>
      </c>
      <c r="M25" s="241"/>
      <c r="P25" s="64"/>
      <c r="Q25" s="12"/>
      <c r="R25" s="64"/>
      <c r="S25" s="64"/>
      <c r="T25" s="64"/>
    </row>
    <row r="26" spans="1:20" ht="15" customHeight="1" thickBot="1" x14ac:dyDescent="0.35">
      <c r="A26" s="94">
        <v>14</v>
      </c>
      <c r="B26" s="71" t="s">
        <v>154</v>
      </c>
      <c r="C26" s="101" t="s">
        <v>124</v>
      </c>
      <c r="D26" s="102" t="s">
        <v>15</v>
      </c>
      <c r="E26" s="103">
        <v>3</v>
      </c>
      <c r="F26" s="243" t="s">
        <v>137</v>
      </c>
      <c r="G26" s="244"/>
      <c r="H26" s="244"/>
      <c r="I26" s="245"/>
      <c r="J26" s="14">
        <f>SUM(F26:H26)*14</f>
        <v>0</v>
      </c>
      <c r="K26" s="14">
        <v>19</v>
      </c>
      <c r="L26" s="228" t="s">
        <v>24</v>
      </c>
      <c r="M26" s="229"/>
      <c r="P26" s="64"/>
      <c r="Q26" s="12"/>
      <c r="R26" s="65"/>
      <c r="S26" s="65"/>
      <c r="T26" s="65"/>
    </row>
    <row r="27" spans="1:20" ht="15" customHeight="1" x14ac:dyDescent="0.3">
      <c r="A27" s="242" t="s">
        <v>133</v>
      </c>
      <c r="B27" s="242"/>
      <c r="C27" s="242"/>
      <c r="D27" s="242"/>
      <c r="E27" s="242"/>
      <c r="F27" s="242"/>
      <c r="G27" s="242"/>
      <c r="H27" s="242"/>
      <c r="I27" s="242"/>
      <c r="J27" s="1"/>
      <c r="K27" s="1"/>
      <c r="L27" s="1"/>
      <c r="M27" s="1"/>
      <c r="P27" s="64"/>
      <c r="Q27" s="12"/>
      <c r="R27" s="65"/>
      <c r="S27" s="65"/>
      <c r="T27" s="65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6"/>
      <c r="Q28" s="12"/>
      <c r="R28" s="25"/>
      <c r="S28" s="25"/>
      <c r="T28" s="25"/>
    </row>
    <row r="29" spans="1:20" ht="15.75" customHeight="1" x14ac:dyDescent="0.3">
      <c r="B29" s="234" t="s">
        <v>30</v>
      </c>
      <c r="C29" s="37" t="s">
        <v>31</v>
      </c>
      <c r="D29" s="237">
        <f>SUM(F9:I13)</f>
        <v>15</v>
      </c>
      <c r="E29" s="238"/>
      <c r="F29" s="238"/>
      <c r="G29" s="238"/>
      <c r="H29" s="238"/>
      <c r="I29" s="238"/>
      <c r="J29" s="238"/>
      <c r="K29" s="238"/>
      <c r="L29" s="238"/>
      <c r="M29" s="239"/>
      <c r="P29" s="26"/>
      <c r="Q29" s="12"/>
      <c r="R29" s="25"/>
      <c r="S29" s="25"/>
      <c r="T29" s="25"/>
    </row>
    <row r="30" spans="1:20" ht="15.75" customHeight="1" x14ac:dyDescent="0.3">
      <c r="B30" s="235"/>
      <c r="C30" s="38" t="s">
        <v>32</v>
      </c>
      <c r="D30" s="213">
        <f>SUM(F15:I20)</f>
        <v>8</v>
      </c>
      <c r="E30" s="214"/>
      <c r="F30" s="214"/>
      <c r="G30" s="214"/>
      <c r="H30" s="214"/>
      <c r="I30" s="214"/>
      <c r="J30" s="214"/>
      <c r="K30" s="214"/>
      <c r="L30" s="214"/>
      <c r="M30" s="215"/>
      <c r="P30" s="26"/>
      <c r="Q30" s="12"/>
      <c r="R30" s="25"/>
      <c r="S30" s="25"/>
      <c r="T30" s="25"/>
    </row>
    <row r="31" spans="1:20" ht="15.75" customHeight="1" thickBot="1" x14ac:dyDescent="0.35">
      <c r="B31" s="236"/>
      <c r="C31" s="39" t="s">
        <v>33</v>
      </c>
      <c r="D31" s="216">
        <f>SUM(F24:I26)</f>
        <v>6</v>
      </c>
      <c r="E31" s="217"/>
      <c r="F31" s="217"/>
      <c r="G31" s="217"/>
      <c r="H31" s="217"/>
      <c r="I31" s="217"/>
      <c r="J31" s="217"/>
      <c r="K31" s="217"/>
      <c r="L31" s="217"/>
      <c r="M31" s="218"/>
      <c r="P31" s="26"/>
      <c r="Q31" s="12"/>
      <c r="R31" s="25"/>
      <c r="S31" s="25"/>
      <c r="T31" s="25"/>
    </row>
    <row r="32" spans="1:20" s="30" customFormat="1" ht="15.75" customHeight="1" x14ac:dyDescent="0.2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34"/>
      <c r="Q32" s="35"/>
      <c r="R32" s="36"/>
      <c r="S32" s="36"/>
      <c r="T32" s="36"/>
    </row>
    <row r="33" spans="1:20" ht="18" customHeight="1" x14ac:dyDescent="0.3">
      <c r="B33" s="4" t="s">
        <v>34</v>
      </c>
      <c r="C33" s="9"/>
      <c r="D33" s="1"/>
      <c r="E33" s="256" t="s">
        <v>35</v>
      </c>
      <c r="F33" s="256"/>
      <c r="G33" s="4"/>
      <c r="H33" s="1"/>
      <c r="I33" s="1"/>
      <c r="J33" s="257" t="s">
        <v>36</v>
      </c>
      <c r="K33" s="257"/>
      <c r="L33" s="257"/>
      <c r="M33" s="257"/>
      <c r="P33" s="13"/>
      <c r="Q33" s="12"/>
      <c r="R33" s="268"/>
      <c r="S33" s="268"/>
      <c r="T33" s="268"/>
    </row>
    <row r="34" spans="1:20" ht="15" customHeight="1" x14ac:dyDescent="0.3">
      <c r="B34" s="262" t="s">
        <v>37</v>
      </c>
      <c r="C34" s="262"/>
      <c r="D34" s="258" t="s">
        <v>63</v>
      </c>
      <c r="E34" s="258"/>
      <c r="F34" s="258"/>
      <c r="G34" s="258"/>
      <c r="H34" s="258"/>
      <c r="I34" s="258"/>
      <c r="J34" s="259" t="s">
        <v>64</v>
      </c>
      <c r="K34" s="259"/>
      <c r="L34" s="259"/>
      <c r="M34" s="259"/>
      <c r="P34" s="13"/>
      <c r="Q34" s="12"/>
      <c r="R34" s="13"/>
      <c r="S34" s="13"/>
      <c r="T34" s="13"/>
    </row>
    <row r="35" spans="1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1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ht="15" customHeight="1" x14ac:dyDescent="0.3">
      <c r="B39" s="1"/>
      <c r="C39" s="1"/>
      <c r="H39" s="4"/>
      <c r="I39" s="4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ht="15" customHeight="1" x14ac:dyDescent="0.3">
      <c r="A48" s="260" t="s">
        <v>58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15" customHeight="1" x14ac:dyDescent="0.3">
      <c r="A49" s="261" t="s">
        <v>38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</row>
    <row r="50" spans="1:13" x14ac:dyDescent="0.3">
      <c r="B50" s="1"/>
      <c r="C50" s="1"/>
      <c r="D50" s="4"/>
      <c r="E50" s="4"/>
      <c r="F50" s="4"/>
      <c r="G50" s="4"/>
      <c r="H50" s="1"/>
      <c r="I50" s="1"/>
      <c r="J50" s="1"/>
      <c r="K50" s="1"/>
      <c r="L50" s="1"/>
    </row>
    <row r="51" spans="1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256"/>
      <c r="F53" s="256"/>
      <c r="G53" s="256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256"/>
      <c r="F54" s="256"/>
      <c r="G54" s="256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sheetProtection formatCells="0" formatRows="0" insertRows="0" insertHyperlinks="0" deleteRows="0" sort="0" autoFilter="0" pivotTables="0"/>
  <protectedRanges>
    <protectedRange sqref="C3:G4 D2 K1:L2 J9:XFD13 J15:XFD20 J24:XFD24 D34 J34 A15:A20 N25:XFD27 A9:A13 A24:A26" name="Editabil"/>
    <protectedRange sqref="C9:I13" name="Editabil_1"/>
    <protectedRange sqref="C15:I20" name="Editabil_2"/>
    <protectedRange sqref="C24:I24" name="Editabil_3"/>
    <protectedRange sqref="B9:B13" name="Editabil_4_1"/>
    <protectedRange sqref="B15:B20" name="Editabil_4_2"/>
    <protectedRange sqref="B24:B26" name="Editabil_4_3"/>
  </protectedRanges>
  <mergeCells count="75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  <mergeCell ref="L9:M9"/>
    <mergeCell ref="C3:G3"/>
    <mergeCell ref="K3:L3"/>
    <mergeCell ref="R33:T33"/>
    <mergeCell ref="L13:M13"/>
    <mergeCell ref="E17:E18"/>
    <mergeCell ref="G17:G18"/>
    <mergeCell ref="G19:G20"/>
    <mergeCell ref="D17:D18"/>
    <mergeCell ref="D19:D20"/>
    <mergeCell ref="E19:E20"/>
    <mergeCell ref="L15:M16"/>
    <mergeCell ref="L17:M18"/>
    <mergeCell ref="A14:M14"/>
    <mergeCell ref="K15:K16"/>
    <mergeCell ref="G15:G16"/>
    <mergeCell ref="F15:F16"/>
    <mergeCell ref="L10:M10"/>
    <mergeCell ref="L11:M11"/>
    <mergeCell ref="L12:M12"/>
    <mergeCell ref="D15:D16"/>
    <mergeCell ref="E15:E16"/>
    <mergeCell ref="J15:J16"/>
    <mergeCell ref="I15:I16"/>
    <mergeCell ref="H15:H16"/>
    <mergeCell ref="E54:G54"/>
    <mergeCell ref="E53:G53"/>
    <mergeCell ref="E33:F33"/>
    <mergeCell ref="J33:M33"/>
    <mergeCell ref="D34:I34"/>
    <mergeCell ref="J34:M34"/>
    <mergeCell ref="A48:M48"/>
    <mergeCell ref="A49:M49"/>
    <mergeCell ref="B34:C34"/>
    <mergeCell ref="F19:F20"/>
    <mergeCell ref="F17:F18"/>
    <mergeCell ref="K19:K20"/>
    <mergeCell ref="L19:M20"/>
    <mergeCell ref="J17:J18"/>
    <mergeCell ref="J19:J20"/>
    <mergeCell ref="H19:H20"/>
    <mergeCell ref="I17:I18"/>
    <mergeCell ref="I19:I20"/>
    <mergeCell ref="K17:K18"/>
    <mergeCell ref="H17:H18"/>
    <mergeCell ref="D30:M30"/>
    <mergeCell ref="D31:M31"/>
    <mergeCell ref="A23:M23"/>
    <mergeCell ref="L24:M24"/>
    <mergeCell ref="E21:E22"/>
    <mergeCell ref="J21:J22"/>
    <mergeCell ref="L26:M26"/>
    <mergeCell ref="K21:K22"/>
    <mergeCell ref="A21:C22"/>
    <mergeCell ref="B29:B31"/>
    <mergeCell ref="D29:M29"/>
    <mergeCell ref="L25:M25"/>
    <mergeCell ref="A27:I27"/>
    <mergeCell ref="F26:I26"/>
  </mergeCells>
  <conditionalFormatting sqref="D1:D15 D17 D19 D28:D45">
    <cfRule type="cellIs" dxfId="192" priority="21" stopIfTrue="1" operator="equal">
      <formula>"DI"</formula>
    </cfRule>
    <cfRule type="cellIs" dxfId="191" priority="22" stopIfTrue="1" operator="equal">
      <formula>"DJ"</formula>
    </cfRule>
    <cfRule type="cellIs" dxfId="190" priority="23" stopIfTrue="1" operator="equal">
      <formula>"DM"</formula>
    </cfRule>
    <cfRule type="cellIs" dxfId="189" priority="24" stopIfTrue="1" operator="equal">
      <formula>"D"</formula>
    </cfRule>
    <cfRule type="cellIs" dxfId="188" priority="25" operator="equal">
      <formula>"SI"</formula>
    </cfRule>
    <cfRule type="cellIs" dxfId="187" priority="26" operator="equal">
      <formula>"SJ"</formula>
    </cfRule>
    <cfRule type="cellIs" dxfId="186" priority="27" operator="equal">
      <formula>"SM"</formula>
    </cfRule>
    <cfRule type="cellIs" dxfId="185" priority="28" operator="equal">
      <formula>"S"</formula>
    </cfRule>
    <cfRule type="cellIs" dxfId="184" priority="29" operator="equal">
      <formula>"C"</formula>
    </cfRule>
    <cfRule type="cellIs" dxfId="183" priority="30" operator="equal">
      <formula>"F"</formula>
    </cfRule>
  </conditionalFormatting>
  <conditionalFormatting sqref="D21:D26">
    <cfRule type="cellIs" dxfId="182" priority="1" stopIfTrue="1" operator="equal">
      <formula>"DI"</formula>
    </cfRule>
    <cfRule type="cellIs" dxfId="181" priority="2" stopIfTrue="1" operator="equal">
      <formula>"DJ"</formula>
    </cfRule>
    <cfRule type="cellIs" dxfId="180" priority="3" stopIfTrue="1" operator="equal">
      <formula>"DM"</formula>
    </cfRule>
    <cfRule type="cellIs" dxfId="179" priority="4" stopIfTrue="1" operator="equal">
      <formula>"D"</formula>
    </cfRule>
    <cfRule type="cellIs" dxfId="178" priority="5" operator="equal">
      <formula>"SI"</formula>
    </cfRule>
    <cfRule type="cellIs" dxfId="177" priority="6" operator="equal">
      <formula>"SJ"</formula>
    </cfRule>
    <cfRule type="cellIs" dxfId="176" priority="7" operator="equal">
      <formula>"SM"</formula>
    </cfRule>
    <cfRule type="cellIs" dxfId="175" priority="8" operator="equal">
      <formula>"S"</formula>
    </cfRule>
    <cfRule type="cellIs" dxfId="174" priority="9" operator="equal">
      <formula>"C"</formula>
    </cfRule>
    <cfRule type="cellIs" dxfId="17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68" fitToWidth="0" orientation="landscape" horizontalDpi="300" verticalDpi="300" r:id="rId1"/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Normal="100" zoomScaleSheetLayoutView="70" workbookViewId="0"/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3"/>
      <c r="Q1" s="63"/>
      <c r="R1" s="63"/>
      <c r="S1" s="63"/>
      <c r="T1" s="63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262" t="str">
        <f>Sem_I!K2</f>
        <v>2024 - 2025</v>
      </c>
      <c r="L2" s="262"/>
      <c r="P2" s="64"/>
      <c r="Q2" s="64"/>
      <c r="R2" s="64"/>
      <c r="S2" s="64"/>
      <c r="T2" s="64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tr">
        <f>Sem_I!K3</f>
        <v>I</v>
      </c>
      <c r="L3" s="262"/>
      <c r="P3" s="64"/>
      <c r="Q3" s="64"/>
      <c r="R3" s="64"/>
      <c r="S3" s="64"/>
      <c r="T3" s="64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39</v>
      </c>
      <c r="L4" s="262"/>
      <c r="P4" s="64"/>
      <c r="Q4" s="64"/>
      <c r="R4" s="64"/>
      <c r="S4" s="64"/>
      <c r="T4" s="64"/>
    </row>
    <row r="5" spans="1:20" s="30" customFormat="1" ht="6.6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4" t="s">
        <v>7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64"/>
      <c r="Q6" s="64"/>
      <c r="R6" s="64"/>
      <c r="S6" s="64"/>
      <c r="T6" s="64"/>
    </row>
    <row r="7" spans="1:20" ht="15" thickBot="1" x14ac:dyDescent="0.35">
      <c r="A7" s="291"/>
      <c r="B7" s="292"/>
      <c r="C7" s="292"/>
      <c r="D7" s="292"/>
      <c r="E7" s="305"/>
      <c r="F7" s="69" t="s">
        <v>15</v>
      </c>
      <c r="G7" s="69" t="s">
        <v>16</v>
      </c>
      <c r="H7" s="69" t="s">
        <v>17</v>
      </c>
      <c r="I7" s="69" t="s">
        <v>18</v>
      </c>
      <c r="J7" s="69" t="s">
        <v>19</v>
      </c>
      <c r="K7" s="69" t="s">
        <v>20</v>
      </c>
      <c r="L7" s="292"/>
      <c r="M7" s="306"/>
      <c r="P7" s="64"/>
      <c r="Q7" s="64"/>
      <c r="R7" s="64"/>
      <c r="S7" s="64"/>
      <c r="T7" s="64"/>
    </row>
    <row r="8" spans="1:20" ht="7.2" customHeight="1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64"/>
      <c r="Q8" s="64"/>
      <c r="R8" s="64"/>
      <c r="S8" s="64"/>
      <c r="T8" s="64"/>
    </row>
    <row r="9" spans="1:20" ht="15" customHeight="1" thickBot="1" x14ac:dyDescent="0.35">
      <c r="A9" s="42">
        <v>1</v>
      </c>
      <c r="B9" s="17" t="s">
        <v>162</v>
      </c>
      <c r="C9" s="113" t="s">
        <v>136</v>
      </c>
      <c r="D9" s="22" t="s">
        <v>22</v>
      </c>
      <c r="E9" s="135">
        <v>5</v>
      </c>
      <c r="F9" s="13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297" t="s">
        <v>23</v>
      </c>
      <c r="M9" s="298"/>
      <c r="P9" s="64"/>
      <c r="Q9" s="64"/>
      <c r="R9" s="64"/>
      <c r="S9" s="64"/>
      <c r="T9" s="64"/>
    </row>
    <row r="10" spans="1:20" ht="15" thickBot="1" x14ac:dyDescent="0.35">
      <c r="A10" s="40">
        <v>2</v>
      </c>
      <c r="B10" s="17" t="s">
        <v>163</v>
      </c>
      <c r="C10" s="115" t="s">
        <v>158</v>
      </c>
      <c r="D10" s="18" t="s">
        <v>22</v>
      </c>
      <c r="E10" s="136">
        <v>5</v>
      </c>
      <c r="F10" s="137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299" t="s">
        <v>23</v>
      </c>
      <c r="M10" s="300"/>
      <c r="P10" s="64"/>
      <c r="Q10" s="64"/>
      <c r="R10" s="64"/>
      <c r="S10" s="64"/>
      <c r="T10" s="64"/>
    </row>
    <row r="11" spans="1:20" ht="15" thickBot="1" x14ac:dyDescent="0.35">
      <c r="A11" s="40">
        <v>3</v>
      </c>
      <c r="B11" s="17" t="s">
        <v>164</v>
      </c>
      <c r="C11" s="115" t="s">
        <v>74</v>
      </c>
      <c r="D11" s="18" t="s">
        <v>22</v>
      </c>
      <c r="E11" s="136">
        <v>5</v>
      </c>
      <c r="F11" s="137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299" t="s">
        <v>23</v>
      </c>
      <c r="M11" s="300"/>
      <c r="P11" s="64"/>
      <c r="Q11" s="64"/>
      <c r="R11" s="64"/>
      <c r="S11" s="64"/>
      <c r="T11" s="64"/>
    </row>
    <row r="12" spans="1:20" ht="15" thickBot="1" x14ac:dyDescent="0.35">
      <c r="A12" s="40">
        <v>4</v>
      </c>
      <c r="B12" s="17" t="s">
        <v>165</v>
      </c>
      <c r="C12" s="115" t="s">
        <v>75</v>
      </c>
      <c r="D12" s="18" t="s">
        <v>22</v>
      </c>
      <c r="E12" s="136">
        <v>5</v>
      </c>
      <c r="F12" s="137">
        <v>2</v>
      </c>
      <c r="G12" s="17">
        <v>1</v>
      </c>
      <c r="H12" s="17"/>
      <c r="I12" s="17"/>
      <c r="J12" s="17">
        <f t="shared" ref="J12" si="0">SUM(F12:I12)*14</f>
        <v>42</v>
      </c>
      <c r="K12" s="17">
        <f t="shared" ref="K12:K13" si="1">E12*25-J12</f>
        <v>83</v>
      </c>
      <c r="L12" s="299" t="s">
        <v>23</v>
      </c>
      <c r="M12" s="300"/>
      <c r="P12" s="64"/>
      <c r="Q12" s="64"/>
      <c r="R12" s="64"/>
      <c r="S12" s="64"/>
      <c r="T12" s="64"/>
    </row>
    <row r="13" spans="1:20" ht="15" thickBot="1" x14ac:dyDescent="0.35">
      <c r="A13" s="40">
        <v>5</v>
      </c>
      <c r="B13" s="17" t="s">
        <v>166</v>
      </c>
      <c r="C13" s="115" t="s">
        <v>159</v>
      </c>
      <c r="D13" s="18" t="s">
        <v>15</v>
      </c>
      <c r="E13" s="119">
        <v>1</v>
      </c>
      <c r="F13" s="137"/>
      <c r="G13" s="17">
        <v>1</v>
      </c>
      <c r="H13" s="17"/>
      <c r="I13" s="17"/>
      <c r="J13" s="17">
        <f>SUM(F13:I13)*14</f>
        <v>14</v>
      </c>
      <c r="K13" s="17">
        <f t="shared" si="1"/>
        <v>11</v>
      </c>
      <c r="L13" s="299" t="s">
        <v>24</v>
      </c>
      <c r="M13" s="300"/>
      <c r="P13" s="64"/>
      <c r="Q13" s="64"/>
      <c r="R13" s="64"/>
      <c r="S13" s="64"/>
      <c r="T13" s="64"/>
    </row>
    <row r="14" spans="1:20" ht="10.8" customHeight="1" thickBot="1" x14ac:dyDescent="0.35">
      <c r="A14" s="301" t="s">
        <v>56</v>
      </c>
      <c r="B14" s="302"/>
      <c r="C14" s="302"/>
      <c r="D14" s="303"/>
      <c r="E14" s="302"/>
      <c r="F14" s="302"/>
      <c r="G14" s="302"/>
      <c r="H14" s="302"/>
      <c r="I14" s="302"/>
      <c r="J14" s="302"/>
      <c r="K14" s="302"/>
      <c r="L14" s="302"/>
      <c r="M14" s="304"/>
      <c r="P14" s="64"/>
      <c r="Q14" s="64"/>
      <c r="R14" s="64"/>
      <c r="S14" s="64"/>
      <c r="T14" s="64"/>
    </row>
    <row r="15" spans="1:20" ht="15" customHeight="1" thickBot="1" x14ac:dyDescent="0.35">
      <c r="A15" s="42">
        <v>6</v>
      </c>
      <c r="B15" s="17" t="s">
        <v>167</v>
      </c>
      <c r="C15" s="113" t="s">
        <v>160</v>
      </c>
      <c r="D15" s="307" t="s">
        <v>15</v>
      </c>
      <c r="E15" s="309">
        <v>2</v>
      </c>
      <c r="F15" s="295"/>
      <c r="G15" s="293">
        <v>2</v>
      </c>
      <c r="H15" s="293"/>
      <c r="I15" s="293"/>
      <c r="J15" s="293">
        <f t="shared" ref="J15:J19" si="2">SUM(F15:I15)*14</f>
        <v>28</v>
      </c>
      <c r="K15" s="293">
        <f t="shared" ref="K15:K19" si="3">E15*25-J15</f>
        <v>22</v>
      </c>
      <c r="L15" s="293" t="s">
        <v>24</v>
      </c>
      <c r="M15" s="294"/>
      <c r="P15" s="64"/>
      <c r="Q15" s="64"/>
      <c r="R15" s="64"/>
      <c r="S15" s="64"/>
      <c r="T15" s="64"/>
    </row>
    <row r="16" spans="1:20" ht="15" customHeight="1" thickBot="1" x14ac:dyDescent="0.35">
      <c r="A16" s="41">
        <v>7</v>
      </c>
      <c r="B16" s="17" t="s">
        <v>168</v>
      </c>
      <c r="C16" s="115" t="s">
        <v>161</v>
      </c>
      <c r="D16" s="308"/>
      <c r="E16" s="243"/>
      <c r="F16" s="296"/>
      <c r="G16" s="228"/>
      <c r="H16" s="228"/>
      <c r="I16" s="228"/>
      <c r="J16" s="228"/>
      <c r="K16" s="228"/>
      <c r="L16" s="228"/>
      <c r="M16" s="229"/>
      <c r="P16" s="64"/>
      <c r="Q16" s="64"/>
      <c r="R16" s="64"/>
      <c r="S16" s="64"/>
      <c r="T16" s="64"/>
    </row>
    <row r="17" spans="1:20" ht="15" customHeight="1" thickBot="1" x14ac:dyDescent="0.35">
      <c r="A17" s="42">
        <v>8</v>
      </c>
      <c r="B17" s="17" t="s">
        <v>169</v>
      </c>
      <c r="C17" s="113" t="s">
        <v>76</v>
      </c>
      <c r="D17" s="307" t="s">
        <v>15</v>
      </c>
      <c r="E17" s="309">
        <v>4</v>
      </c>
      <c r="F17" s="295">
        <v>2</v>
      </c>
      <c r="G17" s="293">
        <v>1</v>
      </c>
      <c r="H17" s="293"/>
      <c r="I17" s="293"/>
      <c r="J17" s="293">
        <f t="shared" si="2"/>
        <v>42</v>
      </c>
      <c r="K17" s="293">
        <f t="shared" si="3"/>
        <v>58</v>
      </c>
      <c r="L17" s="293" t="s">
        <v>24</v>
      </c>
      <c r="M17" s="294"/>
      <c r="P17" s="64"/>
      <c r="Q17" s="64"/>
      <c r="R17" s="64"/>
      <c r="S17" s="64"/>
      <c r="T17" s="64"/>
    </row>
    <row r="18" spans="1:20" ht="15" customHeight="1" thickBot="1" x14ac:dyDescent="0.35">
      <c r="A18" s="41">
        <v>9</v>
      </c>
      <c r="B18" s="17" t="s">
        <v>170</v>
      </c>
      <c r="C18" s="115" t="s">
        <v>77</v>
      </c>
      <c r="D18" s="308"/>
      <c r="E18" s="243"/>
      <c r="F18" s="296"/>
      <c r="G18" s="228"/>
      <c r="H18" s="228"/>
      <c r="I18" s="228"/>
      <c r="J18" s="228"/>
      <c r="K18" s="228"/>
      <c r="L18" s="228"/>
      <c r="M18" s="229"/>
      <c r="P18" s="64"/>
      <c r="Q18" s="64"/>
      <c r="R18" s="64"/>
      <c r="S18" s="64"/>
      <c r="T18" s="64"/>
    </row>
    <row r="19" spans="1:20" ht="15" customHeight="1" thickBot="1" x14ac:dyDescent="0.35">
      <c r="A19" s="42">
        <v>10</v>
      </c>
      <c r="B19" s="17" t="s">
        <v>171</v>
      </c>
      <c r="C19" s="113" t="s">
        <v>78</v>
      </c>
      <c r="D19" s="307" t="s">
        <v>15</v>
      </c>
      <c r="E19" s="309">
        <v>4</v>
      </c>
      <c r="F19" s="295">
        <v>2</v>
      </c>
      <c r="G19" s="293">
        <v>1</v>
      </c>
      <c r="H19" s="293"/>
      <c r="I19" s="293"/>
      <c r="J19" s="293">
        <f t="shared" si="2"/>
        <v>42</v>
      </c>
      <c r="K19" s="293">
        <f t="shared" si="3"/>
        <v>58</v>
      </c>
      <c r="L19" s="293" t="s">
        <v>24</v>
      </c>
      <c r="M19" s="294"/>
      <c r="P19" s="64"/>
      <c r="Q19" s="64"/>
      <c r="R19" s="64"/>
      <c r="S19" s="64"/>
      <c r="T19" s="64"/>
    </row>
    <row r="20" spans="1:20" ht="15" thickBot="1" x14ac:dyDescent="0.35">
      <c r="A20" s="41">
        <v>11</v>
      </c>
      <c r="B20" s="17" t="s">
        <v>172</v>
      </c>
      <c r="C20" s="115" t="s">
        <v>79</v>
      </c>
      <c r="D20" s="308"/>
      <c r="E20" s="243"/>
      <c r="F20" s="296"/>
      <c r="G20" s="228"/>
      <c r="H20" s="228"/>
      <c r="I20" s="228"/>
      <c r="J20" s="228"/>
      <c r="K20" s="228"/>
      <c r="L20" s="228"/>
      <c r="M20" s="229"/>
      <c r="P20" s="64"/>
      <c r="Q20" s="64"/>
      <c r="R20" s="64"/>
      <c r="S20" s="64"/>
      <c r="T20" s="64"/>
    </row>
    <row r="21" spans="1:20" ht="13.2" customHeight="1" x14ac:dyDescent="0.3">
      <c r="A21" s="310" t="s">
        <v>25</v>
      </c>
      <c r="B21" s="258"/>
      <c r="C21" s="258"/>
      <c r="D21" s="105" t="s">
        <v>26</v>
      </c>
      <c r="E21" s="313">
        <f>SUM(E9:E20)-E13</f>
        <v>30</v>
      </c>
      <c r="F21" s="106">
        <f t="shared" ref="F21:K21" si="4">SUM(F9:F20)</f>
        <v>12</v>
      </c>
      <c r="G21" s="107">
        <f t="shared" si="4"/>
        <v>11</v>
      </c>
      <c r="H21" s="107">
        <f t="shared" si="4"/>
        <v>0</v>
      </c>
      <c r="I21" s="107">
        <f t="shared" si="4"/>
        <v>0</v>
      </c>
      <c r="J21" s="315">
        <f t="shared" si="4"/>
        <v>322</v>
      </c>
      <c r="K21" s="315">
        <f t="shared" si="4"/>
        <v>453</v>
      </c>
      <c r="L21" s="107" t="s">
        <v>27</v>
      </c>
      <c r="M21" s="108" t="s">
        <v>24</v>
      </c>
      <c r="P21" s="64"/>
      <c r="Q21" s="64"/>
      <c r="R21" s="64"/>
      <c r="S21" s="64"/>
      <c r="T21" s="64"/>
    </row>
    <row r="22" spans="1:20" ht="15" thickBot="1" x14ac:dyDescent="0.35">
      <c r="A22" s="311"/>
      <c r="B22" s="312"/>
      <c r="C22" s="312"/>
      <c r="D22" s="109" t="s">
        <v>28</v>
      </c>
      <c r="E22" s="314"/>
      <c r="F22" s="110">
        <f>COUNT(F9:F20)</f>
        <v>6</v>
      </c>
      <c r="G22" s="111">
        <f>COUNT(G9:G20)</f>
        <v>8</v>
      </c>
      <c r="H22" s="111">
        <f>COUNT(H9:H20)</f>
        <v>0</v>
      </c>
      <c r="I22" s="111">
        <f>COUNT(I9:I20)</f>
        <v>0</v>
      </c>
      <c r="J22" s="316"/>
      <c r="K22" s="316"/>
      <c r="L22" s="14">
        <f>COUNTIF(L1:L21,"=E")</f>
        <v>4</v>
      </c>
      <c r="M22" s="15">
        <f>COUNTIF(L1:L21,"=V")+COUNTIF(L1:L21,"=C")</f>
        <v>4</v>
      </c>
      <c r="P22" s="64"/>
      <c r="Q22" s="64"/>
      <c r="R22" s="64"/>
      <c r="S22" s="64"/>
      <c r="T22" s="64"/>
    </row>
    <row r="23" spans="1:20" ht="15" customHeight="1" thickBot="1" x14ac:dyDescent="0.35">
      <c r="A23" s="320" t="s">
        <v>57</v>
      </c>
      <c r="B23" s="321"/>
      <c r="C23" s="321"/>
      <c r="D23" s="321"/>
      <c r="E23" s="322"/>
      <c r="F23" s="323"/>
      <c r="G23" s="323"/>
      <c r="H23" s="323"/>
      <c r="I23" s="323"/>
      <c r="J23" s="323"/>
      <c r="K23" s="323"/>
      <c r="L23" s="323"/>
      <c r="M23" s="324"/>
      <c r="P23" s="64"/>
      <c r="Q23" s="12"/>
      <c r="R23" s="64"/>
      <c r="S23" s="64"/>
      <c r="T23" s="64"/>
    </row>
    <row r="24" spans="1:20" ht="43.8" customHeight="1" thickBot="1" x14ac:dyDescent="0.35">
      <c r="A24" s="112">
        <v>12</v>
      </c>
      <c r="B24" s="17" t="s">
        <v>173</v>
      </c>
      <c r="C24" s="49" t="s">
        <v>40</v>
      </c>
      <c r="D24" s="18" t="s">
        <v>15</v>
      </c>
      <c r="E24" s="134">
        <v>5</v>
      </c>
      <c r="F24" s="137">
        <v>2</v>
      </c>
      <c r="G24" s="17">
        <v>2</v>
      </c>
      <c r="H24" s="17"/>
      <c r="I24" s="17"/>
      <c r="J24" s="17">
        <f t="shared" ref="J24" si="5">SUM(F24:I24)*14</f>
        <v>56</v>
      </c>
      <c r="K24" s="17">
        <f t="shared" ref="K24" si="6">E24*25-J24</f>
        <v>69</v>
      </c>
      <c r="L24" s="317" t="s">
        <v>23</v>
      </c>
      <c r="M24" s="318"/>
      <c r="P24" s="64"/>
      <c r="Q24" s="12"/>
      <c r="R24" s="64"/>
      <c r="S24" s="64"/>
      <c r="T24" s="64"/>
    </row>
    <row r="25" spans="1:20" ht="28.2" customHeight="1" thickBot="1" x14ac:dyDescent="0.35">
      <c r="A25" s="42">
        <v>13</v>
      </c>
      <c r="B25" s="211" t="s">
        <v>174</v>
      </c>
      <c r="C25" s="50" t="s">
        <v>125</v>
      </c>
      <c r="D25" s="19" t="s">
        <v>15</v>
      </c>
      <c r="E25" s="138">
        <v>3</v>
      </c>
      <c r="F25" s="243" t="s">
        <v>137</v>
      </c>
      <c r="G25" s="244"/>
      <c r="H25" s="244"/>
      <c r="I25" s="245"/>
      <c r="J25" s="14">
        <f>SUM(F25:H25)*14</f>
        <v>0</v>
      </c>
      <c r="K25" s="14">
        <v>19</v>
      </c>
      <c r="L25" s="228" t="s">
        <v>24</v>
      </c>
      <c r="M25" s="229"/>
      <c r="P25" s="64"/>
      <c r="Q25" s="12"/>
      <c r="R25" s="64"/>
      <c r="S25" s="64"/>
      <c r="T25" s="64"/>
    </row>
    <row r="26" spans="1:20" ht="18" customHeight="1" x14ac:dyDescent="0.3">
      <c r="A26" s="319" t="s">
        <v>133</v>
      </c>
      <c r="B26" s="319"/>
      <c r="C26" s="319"/>
      <c r="D26" s="319"/>
      <c r="E26" s="319"/>
      <c r="F26" s="319"/>
      <c r="G26" s="319"/>
      <c r="H26" s="319"/>
      <c r="I26" s="319"/>
      <c r="J26" s="1"/>
      <c r="K26" s="1"/>
      <c r="L26" s="1"/>
      <c r="M26" s="1"/>
      <c r="P26" s="64"/>
      <c r="Q26" s="12"/>
      <c r="R26" s="64"/>
      <c r="S26" s="64"/>
      <c r="T26" s="64"/>
    </row>
    <row r="27" spans="1:20" ht="9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3.8" customHeight="1" x14ac:dyDescent="0.3">
      <c r="B28" s="234" t="s">
        <v>30</v>
      </c>
      <c r="C28" s="37" t="str">
        <f>Sem_I!C29</f>
        <v>Discipline Obligatorii:</v>
      </c>
      <c r="D28" s="237">
        <f>SUM(F9:I13)</f>
        <v>15</v>
      </c>
      <c r="E28" s="238"/>
      <c r="F28" s="238"/>
      <c r="G28" s="238"/>
      <c r="H28" s="238"/>
      <c r="I28" s="238"/>
      <c r="J28" s="238"/>
      <c r="K28" s="238"/>
      <c r="L28" s="238"/>
      <c r="M28" s="239"/>
      <c r="P28" s="26"/>
      <c r="Q28" s="12"/>
      <c r="R28" s="25"/>
      <c r="S28" s="25"/>
      <c r="T28" s="25"/>
    </row>
    <row r="29" spans="1:20" ht="12" customHeight="1" x14ac:dyDescent="0.3">
      <c r="B29" s="235"/>
      <c r="C29" s="38" t="str">
        <f>Sem_I!C30</f>
        <v>Discipline Opționale:</v>
      </c>
      <c r="D29" s="213">
        <f>SUM(F15:I20)</f>
        <v>8</v>
      </c>
      <c r="E29" s="214"/>
      <c r="F29" s="214"/>
      <c r="G29" s="214"/>
      <c r="H29" s="214"/>
      <c r="I29" s="214"/>
      <c r="J29" s="214"/>
      <c r="K29" s="214"/>
      <c r="L29" s="214"/>
      <c r="M29" s="215"/>
      <c r="P29" s="26"/>
      <c r="Q29" s="12"/>
      <c r="R29" s="25"/>
      <c r="S29" s="25"/>
      <c r="T29" s="25"/>
    </row>
    <row r="30" spans="1:20" ht="12" customHeight="1" thickBot="1" x14ac:dyDescent="0.35">
      <c r="B30" s="236"/>
      <c r="C30" s="39" t="str">
        <f>Sem_I!C31</f>
        <v>Discipline Facultative:</v>
      </c>
      <c r="D30" s="216">
        <f>SUM(F25:H25)</f>
        <v>0</v>
      </c>
      <c r="E30" s="217"/>
      <c r="F30" s="217"/>
      <c r="G30" s="217"/>
      <c r="H30" s="217"/>
      <c r="I30" s="217"/>
      <c r="J30" s="217"/>
      <c r="K30" s="217"/>
      <c r="L30" s="217"/>
      <c r="M30" s="218"/>
      <c r="P30" s="26"/>
      <c r="Q30" s="12"/>
      <c r="R30" s="25"/>
      <c r="S30" s="25"/>
      <c r="T30" s="25"/>
    </row>
    <row r="31" spans="1:20" s="30" customFormat="1" ht="7.2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4.4" customHeight="1" x14ac:dyDescent="0.3">
      <c r="B32" s="4" t="s">
        <v>34</v>
      </c>
      <c r="C32" s="9"/>
      <c r="D32" s="1"/>
      <c r="E32" s="256" t="s">
        <v>35</v>
      </c>
      <c r="F32" s="256"/>
      <c r="G32" s="4"/>
      <c r="H32" s="1"/>
      <c r="I32" s="1"/>
      <c r="J32" s="257" t="s">
        <v>36</v>
      </c>
      <c r="K32" s="257"/>
      <c r="L32" s="257"/>
      <c r="M32" s="257"/>
      <c r="P32" s="13"/>
      <c r="Q32" s="12"/>
      <c r="R32" s="268"/>
      <c r="S32" s="268"/>
      <c r="T32" s="268"/>
    </row>
    <row r="33" spans="2:20" ht="13.2" customHeight="1" x14ac:dyDescent="0.3">
      <c r="B33" s="262" t="str">
        <f>Sem_I!B34</f>
        <v>Mihnea-Cosmin COSTOIU</v>
      </c>
      <c r="C33" s="262"/>
      <c r="D33" s="258" t="str">
        <f>Sem_I!D34</f>
        <v>Carmen-Constantina NENU</v>
      </c>
      <c r="E33" s="258"/>
      <c r="F33" s="258"/>
      <c r="G33" s="258"/>
      <c r="H33" s="258"/>
      <c r="I33" s="258"/>
      <c r="J33" s="259" t="str">
        <f>Sem_I!J34</f>
        <v>Andreea DRĂGHICI</v>
      </c>
      <c r="K33" s="259"/>
      <c r="L33" s="259"/>
      <c r="M33" s="259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260" t="s">
        <v>58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x14ac:dyDescent="0.3">
      <c r="A51" s="261" t="s">
        <v>38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256"/>
      <c r="F57" s="256"/>
      <c r="G57" s="256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256"/>
      <c r="F58" s="256"/>
      <c r="G58" s="256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sheetProtection formatCells="0" formatRows="0" insertRows="0" insertHyperlinks="0" deleteRows="0" sort="0" autoFilter="0" pivotTables="0"/>
  <protectedRanges>
    <protectedRange sqref="J9:XFD13 J15:XFD20 A25 N25:XFD26 A9:A13 A15:A20" name="Editabil"/>
    <protectedRange sqref="C9:I13" name="Editabil_2"/>
    <protectedRange sqref="C15:I20" name="Editabil_3"/>
    <protectedRange sqref="B9:B13" name="Editabil_1_1"/>
    <protectedRange sqref="B15:B20" name="Editabil_1_2"/>
    <protectedRange sqref="B24" name="Editabil_1_3"/>
    <protectedRange sqref="B25" name="Editabil_5_1"/>
  </protectedRanges>
  <mergeCells count="74">
    <mergeCell ref="A51:M51"/>
    <mergeCell ref="E57:G57"/>
    <mergeCell ref="E58:G58"/>
    <mergeCell ref="A23:M23"/>
    <mergeCell ref="B28:B30"/>
    <mergeCell ref="D28:M28"/>
    <mergeCell ref="D29:M29"/>
    <mergeCell ref="D30:M30"/>
    <mergeCell ref="L25:M25"/>
    <mergeCell ref="A21:C22"/>
    <mergeCell ref="E21:E22"/>
    <mergeCell ref="J21:J22"/>
    <mergeCell ref="K21:K22"/>
    <mergeCell ref="A50:M50"/>
    <mergeCell ref="L24:M24"/>
    <mergeCell ref="A26:I26"/>
    <mergeCell ref="F25:I25"/>
    <mergeCell ref="R32:T32"/>
    <mergeCell ref="B33:C33"/>
    <mergeCell ref="D33:I33"/>
    <mergeCell ref="J33:M33"/>
    <mergeCell ref="E32:F32"/>
    <mergeCell ref="J32:M32"/>
    <mergeCell ref="L17:M18"/>
    <mergeCell ref="H19:H20"/>
    <mergeCell ref="L19:M20"/>
    <mergeCell ref="D15:D16"/>
    <mergeCell ref="D17:D18"/>
    <mergeCell ref="D19:D20"/>
    <mergeCell ref="F19:F20"/>
    <mergeCell ref="G19:G20"/>
    <mergeCell ref="F17:F18"/>
    <mergeCell ref="G17:G18"/>
    <mergeCell ref="E15:E16"/>
    <mergeCell ref="E17:E18"/>
    <mergeCell ref="E19:E20"/>
    <mergeCell ref="J15:J16"/>
    <mergeCell ref="H17:H18"/>
    <mergeCell ref="I17:I18"/>
    <mergeCell ref="J17:J18"/>
    <mergeCell ref="K19:K20"/>
    <mergeCell ref="I19:I20"/>
    <mergeCell ref="J19:J20"/>
    <mergeCell ref="K17:K18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K15:K16"/>
    <mergeCell ref="L15:M16"/>
    <mergeCell ref="F15:F16"/>
    <mergeCell ref="G15:G16"/>
    <mergeCell ref="H15:H16"/>
    <mergeCell ref="I15:I16"/>
    <mergeCell ref="L9:M9"/>
    <mergeCell ref="L10:M10"/>
    <mergeCell ref="L11:M11"/>
    <mergeCell ref="L12:M12"/>
    <mergeCell ref="L13:M13"/>
    <mergeCell ref="A14:M14"/>
  </mergeCells>
  <conditionalFormatting sqref="D1:D15 D17 D19">
    <cfRule type="cellIs" dxfId="172" priority="21" operator="equal">
      <formula>"DI"</formula>
    </cfRule>
    <cfRule type="cellIs" dxfId="171" priority="22" operator="equal">
      <formula>"DM"</formula>
    </cfRule>
    <cfRule type="cellIs" dxfId="170" priority="23" operator="equal">
      <formula>"DJ"</formula>
    </cfRule>
    <cfRule type="cellIs" dxfId="169" priority="24" operator="equal">
      <formula>"D"</formula>
    </cfRule>
    <cfRule type="cellIs" dxfId="168" priority="25" operator="equal">
      <formula>"SI"</formula>
    </cfRule>
    <cfRule type="cellIs" dxfId="167" priority="26" operator="equal">
      <formula>"SM"</formula>
    </cfRule>
    <cfRule type="cellIs" dxfId="166" priority="27" operator="equal">
      <formula>"SJ"</formula>
    </cfRule>
    <cfRule type="cellIs" dxfId="165" priority="28" operator="equal">
      <formula>"S"</formula>
    </cfRule>
    <cfRule type="cellIs" dxfId="164" priority="29" operator="equal">
      <formula>"C"</formula>
    </cfRule>
    <cfRule type="cellIs" dxfId="163" priority="30" operator="equal">
      <formula>"F"</formula>
    </cfRule>
  </conditionalFormatting>
  <conditionalFormatting sqref="D21:D25 D27:D49">
    <cfRule type="cellIs" dxfId="162" priority="1" operator="equal">
      <formula>"DI"</formula>
    </cfRule>
    <cfRule type="cellIs" dxfId="161" priority="2" operator="equal">
      <formula>"DM"</formula>
    </cfRule>
    <cfRule type="cellIs" dxfId="160" priority="3" operator="equal">
      <formula>"DJ"</formula>
    </cfRule>
    <cfRule type="cellIs" dxfId="159" priority="4" operator="equal">
      <formula>"D"</formula>
    </cfRule>
    <cfRule type="cellIs" dxfId="158" priority="5" operator="equal">
      <formula>"SI"</formula>
    </cfRule>
    <cfRule type="cellIs" dxfId="157" priority="6" operator="equal">
      <formula>"SM"</formula>
    </cfRule>
    <cfRule type="cellIs" dxfId="156" priority="7" operator="equal">
      <formula>"SJ"</formula>
    </cfRule>
    <cfRule type="cellIs" dxfId="155" priority="8" operator="equal">
      <formula>"S"</formula>
    </cfRule>
    <cfRule type="cellIs" dxfId="154" priority="9" operator="equal">
      <formula>"C"</formula>
    </cfRule>
    <cfRule type="cellIs" dxfId="15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orientation="landscape" horizontalDpi="300" verticalDpi="300" r:id="rId1"/>
  <rowBreaks count="1" manualBreakCount="1">
    <brk id="34" max="12" man="1"/>
  </rowBreaks>
  <ignoredErrors>
    <ignoredError sqref="J11:J12 J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90" zoomScaleNormal="90" zoomScaleSheetLayoutView="70" workbookViewId="0">
      <selection activeCell="A22" sqref="A22:M2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7"/>
      <c r="Q1" s="67"/>
      <c r="R1" s="67"/>
      <c r="S1" s="67"/>
      <c r="T1" s="67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327" t="s">
        <v>47</v>
      </c>
      <c r="L2" s="327"/>
      <c r="P2" s="13"/>
      <c r="Q2" s="13"/>
      <c r="R2" s="13"/>
      <c r="S2" s="13"/>
      <c r="T2" s="13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">
        <v>39</v>
      </c>
      <c r="L3" s="262"/>
      <c r="P3" s="13"/>
      <c r="Q3" s="13"/>
      <c r="R3" s="13"/>
      <c r="S3" s="13"/>
      <c r="T3" s="13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4</v>
      </c>
      <c r="L4" s="262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4" t="s">
        <v>7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13"/>
      <c r="Q6" s="13"/>
      <c r="R6" s="13"/>
      <c r="S6" s="13"/>
      <c r="T6" s="13"/>
    </row>
    <row r="7" spans="1:20" ht="15" thickBot="1" x14ac:dyDescent="0.35">
      <c r="A7" s="291"/>
      <c r="B7" s="292"/>
      <c r="C7" s="292"/>
      <c r="D7" s="292"/>
      <c r="E7" s="305"/>
      <c r="F7" s="69" t="s">
        <v>15</v>
      </c>
      <c r="G7" s="69" t="s">
        <v>16</v>
      </c>
      <c r="H7" s="69" t="s">
        <v>17</v>
      </c>
      <c r="I7" s="69" t="s">
        <v>18</v>
      </c>
      <c r="J7" s="69" t="s">
        <v>19</v>
      </c>
      <c r="K7" s="69" t="s">
        <v>20</v>
      </c>
      <c r="L7" s="292"/>
      <c r="M7" s="306"/>
      <c r="P7" s="13"/>
      <c r="Q7" s="13"/>
      <c r="R7" s="13"/>
      <c r="S7" s="13"/>
      <c r="T7" s="13"/>
    </row>
    <row r="8" spans="1:20" ht="14.4" customHeight="1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175</v>
      </c>
      <c r="C9" s="113" t="s">
        <v>231</v>
      </c>
      <c r="D9" s="22" t="s">
        <v>22</v>
      </c>
      <c r="E9" s="114">
        <v>5</v>
      </c>
      <c r="F9" s="23">
        <v>2</v>
      </c>
      <c r="G9" s="16">
        <v>1</v>
      </c>
      <c r="H9" s="16"/>
      <c r="I9" s="16"/>
      <c r="J9" s="16">
        <f>SUM(F9:I9)*14</f>
        <v>42</v>
      </c>
      <c r="K9" s="16">
        <f>E9*25-J9</f>
        <v>83</v>
      </c>
      <c r="L9" s="293" t="s">
        <v>23</v>
      </c>
      <c r="M9" s="294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176</v>
      </c>
      <c r="C10" s="115" t="s">
        <v>232</v>
      </c>
      <c r="D10" s="18" t="s">
        <v>22</v>
      </c>
      <c r="E10" s="104">
        <v>5</v>
      </c>
      <c r="F10" s="20">
        <v>2</v>
      </c>
      <c r="G10" s="17">
        <v>2</v>
      </c>
      <c r="H10" s="17"/>
      <c r="I10" s="17"/>
      <c r="J10" s="17">
        <f>SUM(F10:I10)*14</f>
        <v>56</v>
      </c>
      <c r="K10" s="17">
        <f>E10*25-J10</f>
        <v>69</v>
      </c>
      <c r="L10" s="317" t="s">
        <v>23</v>
      </c>
      <c r="M10" s="318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177</v>
      </c>
      <c r="C11" s="115" t="s">
        <v>80</v>
      </c>
      <c r="D11" s="18" t="s">
        <v>22</v>
      </c>
      <c r="E11" s="104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17" t="s">
        <v>23</v>
      </c>
      <c r="M11" s="318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178</v>
      </c>
      <c r="C12" s="115" t="s">
        <v>233</v>
      </c>
      <c r="D12" s="18" t="s">
        <v>16</v>
      </c>
      <c r="E12" s="104">
        <v>5</v>
      </c>
      <c r="F12" s="20">
        <v>2</v>
      </c>
      <c r="G12" s="17">
        <v>2</v>
      </c>
      <c r="H12" s="17"/>
      <c r="I12" s="17"/>
      <c r="J12" s="17">
        <f t="shared" ref="J12:J14" si="0">SUM(F12:I12)*14</f>
        <v>56</v>
      </c>
      <c r="K12" s="17">
        <f t="shared" ref="K12:K14" si="1">E12*25-J12</f>
        <v>69</v>
      </c>
      <c r="L12" s="317" t="s">
        <v>23</v>
      </c>
      <c r="M12" s="318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179</v>
      </c>
      <c r="C13" s="115" t="s">
        <v>234</v>
      </c>
      <c r="D13" s="18" t="s">
        <v>16</v>
      </c>
      <c r="E13" s="104">
        <v>5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83</v>
      </c>
      <c r="L13" s="317" t="s">
        <v>23</v>
      </c>
      <c r="M13" s="318"/>
      <c r="P13" s="13"/>
      <c r="Q13" s="13"/>
      <c r="R13" s="13"/>
      <c r="S13" s="13"/>
      <c r="T13" s="13"/>
    </row>
    <row r="14" spans="1:20" ht="15" customHeight="1" thickBot="1" x14ac:dyDescent="0.35">
      <c r="A14" s="40">
        <v>6</v>
      </c>
      <c r="B14" s="17" t="s">
        <v>180</v>
      </c>
      <c r="C14" s="115" t="s">
        <v>235</v>
      </c>
      <c r="D14" s="18" t="s">
        <v>15</v>
      </c>
      <c r="E14" s="104">
        <v>1</v>
      </c>
      <c r="F14" s="20"/>
      <c r="G14" s="17">
        <v>1</v>
      </c>
      <c r="H14" s="17"/>
      <c r="I14" s="17"/>
      <c r="J14" s="17">
        <f t="shared" si="0"/>
        <v>14</v>
      </c>
      <c r="K14" s="17">
        <f t="shared" si="1"/>
        <v>11</v>
      </c>
      <c r="L14" s="317" t="s">
        <v>24</v>
      </c>
      <c r="M14" s="318"/>
      <c r="P14" s="13"/>
      <c r="Q14" s="13"/>
      <c r="R14" s="13"/>
      <c r="S14" s="13"/>
      <c r="T14" s="13"/>
    </row>
    <row r="15" spans="1:20" ht="14.4" customHeight="1" thickBot="1" x14ac:dyDescent="0.35">
      <c r="A15" s="301" t="s">
        <v>56</v>
      </c>
      <c r="B15" s="302"/>
      <c r="C15" s="302"/>
      <c r="D15" s="303"/>
      <c r="E15" s="302"/>
      <c r="F15" s="302"/>
      <c r="G15" s="302"/>
      <c r="H15" s="302"/>
      <c r="I15" s="302"/>
      <c r="J15" s="302"/>
      <c r="K15" s="302"/>
      <c r="L15" s="302"/>
      <c r="M15" s="304"/>
      <c r="P15" s="13"/>
      <c r="Q15" s="13"/>
      <c r="R15" s="13"/>
      <c r="S15" s="13"/>
      <c r="T15" s="13"/>
    </row>
    <row r="16" spans="1:20" ht="15" customHeight="1" thickBot="1" x14ac:dyDescent="0.35">
      <c r="A16" s="42">
        <v>7</v>
      </c>
      <c r="B16" s="17" t="s">
        <v>181</v>
      </c>
      <c r="C16" s="113" t="s">
        <v>236</v>
      </c>
      <c r="D16" s="325" t="s">
        <v>15</v>
      </c>
      <c r="E16" s="309">
        <v>2</v>
      </c>
      <c r="F16" s="295"/>
      <c r="G16" s="293">
        <v>2</v>
      </c>
      <c r="H16" s="293"/>
      <c r="I16" s="293"/>
      <c r="J16" s="293">
        <f t="shared" ref="J16:J18" si="2">SUM(F16:I16)*14</f>
        <v>28</v>
      </c>
      <c r="K16" s="293">
        <f t="shared" ref="K16:K18" si="3">E16*25-J16</f>
        <v>22</v>
      </c>
      <c r="L16" s="293" t="s">
        <v>24</v>
      </c>
      <c r="M16" s="294"/>
      <c r="P16" s="13"/>
      <c r="Q16" s="13"/>
      <c r="R16" s="13"/>
      <c r="S16" s="13"/>
      <c r="T16" s="13"/>
    </row>
    <row r="17" spans="1:20" ht="15" customHeight="1" thickBot="1" x14ac:dyDescent="0.35">
      <c r="A17" s="41">
        <v>8</v>
      </c>
      <c r="B17" s="17" t="s">
        <v>182</v>
      </c>
      <c r="C17" s="115" t="s">
        <v>237</v>
      </c>
      <c r="D17" s="326"/>
      <c r="E17" s="243"/>
      <c r="F17" s="296"/>
      <c r="G17" s="228"/>
      <c r="H17" s="228"/>
      <c r="I17" s="228"/>
      <c r="J17" s="228"/>
      <c r="K17" s="228"/>
      <c r="L17" s="228"/>
      <c r="M17" s="229"/>
      <c r="P17" s="13"/>
      <c r="Q17" s="13"/>
      <c r="R17" s="13"/>
      <c r="S17" s="13"/>
      <c r="T17" s="13"/>
    </row>
    <row r="18" spans="1:20" ht="15" customHeight="1" thickBot="1" x14ac:dyDescent="0.35">
      <c r="A18" s="42">
        <v>9</v>
      </c>
      <c r="B18" s="17" t="s">
        <v>183</v>
      </c>
      <c r="C18" s="113" t="s">
        <v>81</v>
      </c>
      <c r="D18" s="325" t="s">
        <v>15</v>
      </c>
      <c r="E18" s="309">
        <v>3</v>
      </c>
      <c r="F18" s="295">
        <v>1</v>
      </c>
      <c r="G18" s="293">
        <v>1</v>
      </c>
      <c r="H18" s="293"/>
      <c r="I18" s="293"/>
      <c r="J18" s="293">
        <f t="shared" si="2"/>
        <v>28</v>
      </c>
      <c r="K18" s="293">
        <f t="shared" si="3"/>
        <v>47</v>
      </c>
      <c r="L18" s="293" t="s">
        <v>24</v>
      </c>
      <c r="M18" s="294"/>
      <c r="P18" s="13"/>
      <c r="Q18" s="13"/>
      <c r="R18" s="13"/>
      <c r="S18" s="13"/>
      <c r="T18" s="13"/>
    </row>
    <row r="19" spans="1:20" ht="15" customHeight="1" thickBot="1" x14ac:dyDescent="0.35">
      <c r="A19" s="41">
        <v>10</v>
      </c>
      <c r="B19" s="17" t="s">
        <v>184</v>
      </c>
      <c r="C19" s="115" t="s">
        <v>82</v>
      </c>
      <c r="D19" s="326"/>
      <c r="E19" s="243"/>
      <c r="F19" s="296"/>
      <c r="G19" s="228"/>
      <c r="H19" s="228"/>
      <c r="I19" s="228"/>
      <c r="J19" s="228"/>
      <c r="K19" s="228"/>
      <c r="L19" s="228"/>
      <c r="M19" s="229"/>
      <c r="P19" s="13"/>
      <c r="Q19" s="13"/>
      <c r="R19" s="13"/>
      <c r="S19" s="13"/>
      <c r="T19" s="13"/>
    </row>
    <row r="20" spans="1:20" x14ac:dyDescent="0.3">
      <c r="A20" s="310" t="s">
        <v>25</v>
      </c>
      <c r="B20" s="258"/>
      <c r="C20" s="258"/>
      <c r="D20" s="116" t="s">
        <v>26</v>
      </c>
      <c r="E20" s="328">
        <f>SUM(E9:E19)-E14</f>
        <v>30</v>
      </c>
      <c r="F20" s="106">
        <f t="shared" ref="F20:K20" si="4">SUM(F9:F19)</f>
        <v>11</v>
      </c>
      <c r="G20" s="107">
        <f t="shared" si="4"/>
        <v>12</v>
      </c>
      <c r="H20" s="107">
        <f t="shared" si="4"/>
        <v>0</v>
      </c>
      <c r="I20" s="107">
        <f t="shared" si="4"/>
        <v>0</v>
      </c>
      <c r="J20" s="315">
        <f t="shared" si="4"/>
        <v>322</v>
      </c>
      <c r="K20" s="315">
        <f t="shared" si="4"/>
        <v>453</v>
      </c>
      <c r="L20" s="107" t="s">
        <v>27</v>
      </c>
      <c r="M20" s="108" t="s">
        <v>24</v>
      </c>
      <c r="P20" s="13"/>
      <c r="Q20" s="13"/>
      <c r="R20" s="13"/>
      <c r="S20" s="13"/>
      <c r="T20" s="13"/>
    </row>
    <row r="21" spans="1:20" ht="14.4" customHeight="1" thickBot="1" x14ac:dyDescent="0.35">
      <c r="A21" s="311"/>
      <c r="B21" s="312"/>
      <c r="C21" s="312"/>
      <c r="D21" s="117" t="s">
        <v>28</v>
      </c>
      <c r="E21" s="329"/>
      <c r="F21" s="110">
        <f>COUNT(F9:F19)</f>
        <v>6</v>
      </c>
      <c r="G21" s="111">
        <f>COUNT(G9:G19)</f>
        <v>8</v>
      </c>
      <c r="H21" s="111">
        <f>COUNT(H9:H19)</f>
        <v>0</v>
      </c>
      <c r="I21" s="111">
        <f>COUNT(I9:I19)</f>
        <v>0</v>
      </c>
      <c r="J21" s="316"/>
      <c r="K21" s="316"/>
      <c r="L21" s="14">
        <f>COUNTIF(L1:L20,"=E")</f>
        <v>5</v>
      </c>
      <c r="M21" s="15">
        <f>COUNTIF(L1:L20,"=V")+COUNTIF(L1:L20,"=C")</f>
        <v>3</v>
      </c>
      <c r="P21" s="13"/>
      <c r="Q21" s="13"/>
      <c r="R21" s="13"/>
      <c r="S21" s="13"/>
      <c r="T21" s="13"/>
    </row>
    <row r="22" spans="1:20" ht="15" customHeight="1" thickBot="1" x14ac:dyDescent="0.35">
      <c r="A22" s="320" t="s">
        <v>57</v>
      </c>
      <c r="B22" s="321"/>
      <c r="C22" s="321"/>
      <c r="D22" s="321"/>
      <c r="E22" s="323"/>
      <c r="F22" s="323"/>
      <c r="G22" s="323"/>
      <c r="H22" s="323"/>
      <c r="I22" s="323"/>
      <c r="J22" s="323"/>
      <c r="K22" s="323"/>
      <c r="L22" s="323"/>
      <c r="M22" s="324"/>
      <c r="P22" s="13"/>
      <c r="Q22" s="12"/>
      <c r="R22" s="13"/>
      <c r="S22" s="13"/>
      <c r="T22" s="13"/>
    </row>
    <row r="23" spans="1:20" ht="15" customHeight="1" x14ac:dyDescent="0.3">
      <c r="A23" s="42">
        <v>11</v>
      </c>
      <c r="B23" s="17" t="s">
        <v>185</v>
      </c>
      <c r="C23" s="52" t="s">
        <v>83</v>
      </c>
      <c r="D23" s="58" t="s">
        <v>16</v>
      </c>
      <c r="E23" s="56">
        <v>3</v>
      </c>
      <c r="F23" s="57">
        <v>1</v>
      </c>
      <c r="G23" s="46"/>
      <c r="H23" s="46">
        <v>2</v>
      </c>
      <c r="I23" s="46"/>
      <c r="J23" s="16">
        <f t="shared" ref="J23:J24" si="5">SUM(F23:I23)*14</f>
        <v>42</v>
      </c>
      <c r="K23" s="16">
        <f t="shared" ref="K23:K24" si="6">E23*25-J23</f>
        <v>33</v>
      </c>
      <c r="L23" s="293" t="s">
        <v>24</v>
      </c>
      <c r="M23" s="294"/>
      <c r="P23" s="13"/>
      <c r="Q23" s="12"/>
      <c r="R23" s="13"/>
      <c r="S23" s="13"/>
      <c r="T23" s="13"/>
    </row>
    <row r="24" spans="1:20" ht="40.200000000000003" customHeight="1" x14ac:dyDescent="0.3">
      <c r="A24" s="51">
        <v>12</v>
      </c>
      <c r="B24" s="17" t="s">
        <v>186</v>
      </c>
      <c r="C24" s="49" t="s">
        <v>42</v>
      </c>
      <c r="D24" s="53" t="s">
        <v>15</v>
      </c>
      <c r="E24" s="18">
        <v>5</v>
      </c>
      <c r="F24" s="20">
        <v>2</v>
      </c>
      <c r="G24" s="17">
        <v>2</v>
      </c>
      <c r="H24" s="17"/>
      <c r="I24" s="17"/>
      <c r="J24" s="17">
        <f t="shared" si="5"/>
        <v>56</v>
      </c>
      <c r="K24" s="17">
        <f t="shared" si="6"/>
        <v>69</v>
      </c>
      <c r="L24" s="299" t="s">
        <v>23</v>
      </c>
      <c r="M24" s="300"/>
      <c r="P24" s="13"/>
      <c r="Q24" s="12"/>
      <c r="R24" s="13"/>
      <c r="S24" s="13"/>
      <c r="T24" s="13"/>
    </row>
    <row r="25" spans="1:20" ht="27.6" customHeight="1" thickBot="1" x14ac:dyDescent="0.35">
      <c r="A25" s="51">
        <v>13</v>
      </c>
      <c r="B25" s="17" t="s">
        <v>187</v>
      </c>
      <c r="C25" s="50" t="s">
        <v>126</v>
      </c>
      <c r="D25" s="54" t="s">
        <v>15</v>
      </c>
      <c r="E25" s="19">
        <v>3</v>
      </c>
      <c r="F25" s="243" t="s">
        <v>137</v>
      </c>
      <c r="G25" s="244"/>
      <c r="H25" s="244"/>
      <c r="I25" s="245"/>
      <c r="J25" s="14">
        <f>SUM(F25:H25)*14</f>
        <v>0</v>
      </c>
      <c r="K25" s="14">
        <v>19</v>
      </c>
      <c r="L25" s="228" t="s">
        <v>24</v>
      </c>
      <c r="M25" s="229"/>
      <c r="P25" s="13"/>
      <c r="Q25" s="12"/>
      <c r="R25" s="25"/>
      <c r="S25" s="25"/>
      <c r="T25" s="25"/>
    </row>
    <row r="26" spans="1:20" ht="21" customHeight="1" x14ac:dyDescent="0.3">
      <c r="A26" s="330" t="s">
        <v>133</v>
      </c>
      <c r="B26" s="330"/>
      <c r="C26" s="330"/>
      <c r="D26" s="330"/>
      <c r="E26" s="330"/>
      <c r="F26" s="330"/>
      <c r="G26" s="330"/>
      <c r="H26" s="330"/>
      <c r="I26" s="330"/>
      <c r="J26" s="1"/>
      <c r="K26" s="1"/>
      <c r="L26" s="1"/>
      <c r="M26" s="1"/>
      <c r="P26" s="13"/>
      <c r="Q26" s="12"/>
      <c r="R26" s="25"/>
      <c r="S26" s="25"/>
      <c r="T26" s="25"/>
    </row>
    <row r="27" spans="1:20" ht="7.8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6"/>
      <c r="Q27" s="12"/>
      <c r="R27" s="25"/>
      <c r="S27" s="25"/>
      <c r="T27" s="25"/>
    </row>
    <row r="28" spans="1:20" ht="12" customHeight="1" x14ac:dyDescent="0.3">
      <c r="B28" s="234" t="s">
        <v>30</v>
      </c>
      <c r="C28" s="37" t="str">
        <f>Sem_I!C29</f>
        <v>Discipline Obligatorii:</v>
      </c>
      <c r="D28" s="237">
        <f>SUM(F9:I14)</f>
        <v>19</v>
      </c>
      <c r="E28" s="238"/>
      <c r="F28" s="238"/>
      <c r="G28" s="238"/>
      <c r="H28" s="238"/>
      <c r="I28" s="238"/>
      <c r="J28" s="238"/>
      <c r="K28" s="238"/>
      <c r="L28" s="238"/>
      <c r="M28" s="239"/>
      <c r="P28" s="26"/>
      <c r="Q28" s="12"/>
      <c r="R28" s="25"/>
      <c r="S28" s="25"/>
      <c r="T28" s="25"/>
    </row>
    <row r="29" spans="1:20" ht="12" customHeight="1" x14ac:dyDescent="0.3">
      <c r="B29" s="235"/>
      <c r="C29" s="38" t="str">
        <f>Sem_I!C30</f>
        <v>Discipline Opționale:</v>
      </c>
      <c r="D29" s="213">
        <f>SUM(F16:I19)</f>
        <v>4</v>
      </c>
      <c r="E29" s="214"/>
      <c r="F29" s="214"/>
      <c r="G29" s="214"/>
      <c r="H29" s="214"/>
      <c r="I29" s="214"/>
      <c r="J29" s="214"/>
      <c r="K29" s="214"/>
      <c r="L29" s="214"/>
      <c r="M29" s="215"/>
      <c r="P29" s="26"/>
      <c r="Q29" s="12"/>
      <c r="R29" s="25"/>
      <c r="S29" s="25"/>
      <c r="T29" s="25"/>
    </row>
    <row r="30" spans="1:20" ht="15" customHeight="1" thickBot="1" x14ac:dyDescent="0.35">
      <c r="B30" s="236"/>
      <c r="C30" s="39" t="str">
        <f>Sem_I!C31</f>
        <v>Discipline Facultative:</v>
      </c>
      <c r="D30" s="216">
        <f>SUM(F23:I25)</f>
        <v>7</v>
      </c>
      <c r="E30" s="217"/>
      <c r="F30" s="217"/>
      <c r="G30" s="217"/>
      <c r="H30" s="217"/>
      <c r="I30" s="217"/>
      <c r="J30" s="217"/>
      <c r="K30" s="217"/>
      <c r="L30" s="217"/>
      <c r="M30" s="218"/>
      <c r="P30" s="26"/>
      <c r="Q30" s="12"/>
      <c r="R30" s="25"/>
      <c r="S30" s="25"/>
      <c r="T30" s="25"/>
    </row>
    <row r="31" spans="1:20" s="30" customFormat="1" ht="7.8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3">
      <c r="B32" s="4" t="s">
        <v>34</v>
      </c>
      <c r="C32" s="9"/>
      <c r="D32" s="1"/>
      <c r="E32" s="256" t="s">
        <v>35</v>
      </c>
      <c r="F32" s="256"/>
      <c r="G32" s="4"/>
      <c r="H32" s="1"/>
      <c r="I32" s="1"/>
      <c r="J32" s="257" t="s">
        <v>36</v>
      </c>
      <c r="K32" s="257"/>
      <c r="L32" s="257"/>
      <c r="M32" s="257"/>
      <c r="P32" s="13"/>
      <c r="Q32" s="12"/>
      <c r="R32" s="268"/>
      <c r="S32" s="268"/>
      <c r="T32" s="268"/>
    </row>
    <row r="33" spans="2:20" ht="15" customHeight="1" x14ac:dyDescent="0.3">
      <c r="B33" s="262" t="str">
        <f>Sem_I!B34</f>
        <v>Mihnea-Cosmin COSTOIU</v>
      </c>
      <c r="C33" s="262"/>
      <c r="D33" s="258" t="str">
        <f>Sem_I!D34</f>
        <v>Carmen-Constantina NENU</v>
      </c>
      <c r="E33" s="258"/>
      <c r="F33" s="258"/>
      <c r="G33" s="258"/>
      <c r="H33" s="258"/>
      <c r="I33" s="258"/>
      <c r="J33" s="259" t="str">
        <f>Sem_I!J34</f>
        <v>Andreea DRĂGHICI</v>
      </c>
      <c r="K33" s="259"/>
      <c r="L33" s="259"/>
      <c r="M33" s="259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260" t="s">
        <v>58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x14ac:dyDescent="0.3">
      <c r="A51" s="261" t="s">
        <v>38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6"/>
      <c r="F59" s="256"/>
      <c r="G59" s="256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6"/>
      <c r="F60" s="256"/>
      <c r="G60" s="256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2 J9:XFD14 J16:XFD19 A23:A25 J23:XFD23 A16:A19 A9:A14 M24:XFD24 M26:XFD26 N25:XFD25" name="Editabil"/>
    <protectedRange sqref="C9:I14" name="Editabil_1"/>
    <protectedRange sqref="C16:I19" name="Editabil_2"/>
    <protectedRange sqref="C23:I23" name="Editabil_3"/>
    <protectedRange sqref="B9:B14" name="Editabil_1_1_1"/>
    <protectedRange sqref="B16:B19" name="Editabil_1_1_2"/>
    <protectedRange sqref="B23:B25" name="Editabil_1_1_3"/>
  </protectedRanges>
  <mergeCells count="67">
    <mergeCell ref="A51:M51"/>
    <mergeCell ref="E59:G59"/>
    <mergeCell ref="E60:G60"/>
    <mergeCell ref="A22:M22"/>
    <mergeCell ref="B28:B30"/>
    <mergeCell ref="D28:M28"/>
    <mergeCell ref="D29:M29"/>
    <mergeCell ref="D30:M30"/>
    <mergeCell ref="L23:M23"/>
    <mergeCell ref="L25:M25"/>
    <mergeCell ref="A20:C21"/>
    <mergeCell ref="E20:E21"/>
    <mergeCell ref="J20:J21"/>
    <mergeCell ref="K20:K21"/>
    <mergeCell ref="A50:M50"/>
    <mergeCell ref="L24:M24"/>
    <mergeCell ref="A26:I26"/>
    <mergeCell ref="F25:I25"/>
    <mergeCell ref="R32:T32"/>
    <mergeCell ref="B33:C33"/>
    <mergeCell ref="D33:I33"/>
    <mergeCell ref="J33:M33"/>
    <mergeCell ref="E32:F32"/>
    <mergeCell ref="J32:M32"/>
    <mergeCell ref="H18:H19"/>
    <mergeCell ref="I18:I19"/>
    <mergeCell ref="G18:G19"/>
    <mergeCell ref="A15:M15"/>
    <mergeCell ref="J16:J17"/>
    <mergeCell ref="J18:J19"/>
    <mergeCell ref="K16:K17"/>
    <mergeCell ref="K18:K19"/>
    <mergeCell ref="L16:M17"/>
    <mergeCell ref="L18:M19"/>
    <mergeCell ref="D18:D19"/>
    <mergeCell ref="E18:E19"/>
    <mergeCell ref="F18:F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D16:D17"/>
    <mergeCell ref="E16:E17"/>
    <mergeCell ref="F16:F17"/>
    <mergeCell ref="G16:G17"/>
    <mergeCell ref="H16:H17"/>
    <mergeCell ref="I16:I17"/>
    <mergeCell ref="L9:M9"/>
    <mergeCell ref="L10:M10"/>
    <mergeCell ref="L11:M11"/>
    <mergeCell ref="L12:M12"/>
    <mergeCell ref="L13:M13"/>
    <mergeCell ref="L14:M14"/>
  </mergeCells>
  <conditionalFormatting sqref="D1:D16 D18">
    <cfRule type="cellIs" dxfId="152" priority="21" operator="equal">
      <formula>"DI"</formula>
    </cfRule>
    <cfRule type="cellIs" dxfId="151" priority="22" operator="equal">
      <formula>"DM"</formula>
    </cfRule>
    <cfRule type="cellIs" dxfId="150" priority="23" operator="equal">
      <formula>"DJ"</formula>
    </cfRule>
    <cfRule type="cellIs" dxfId="149" priority="24" operator="equal">
      <formula>"D"</formula>
    </cfRule>
    <cfRule type="cellIs" dxfId="148" priority="25" operator="equal">
      <formula>"SI"</formula>
    </cfRule>
    <cfRule type="cellIs" dxfId="147" priority="26" operator="equal">
      <formula>"SM"</formula>
    </cfRule>
    <cfRule type="cellIs" dxfId="146" priority="27" operator="equal">
      <formula>"SJ"</formula>
    </cfRule>
    <cfRule type="cellIs" dxfId="145" priority="28" operator="equal">
      <formula>"S"</formula>
    </cfRule>
    <cfRule type="cellIs" dxfId="144" priority="29" operator="equal">
      <formula>"C"</formula>
    </cfRule>
    <cfRule type="cellIs" dxfId="143" priority="30" operator="equal">
      <formula>"F"</formula>
    </cfRule>
  </conditionalFormatting>
  <conditionalFormatting sqref="D20:D25 D27:D49">
    <cfRule type="cellIs" dxfId="142" priority="1" operator="equal">
      <formula>"DI"</formula>
    </cfRule>
    <cfRule type="cellIs" dxfId="141" priority="2" operator="equal">
      <formula>"DM"</formula>
    </cfRule>
    <cfRule type="cellIs" dxfId="140" priority="3" operator="equal">
      <formula>"DJ"</formula>
    </cfRule>
    <cfRule type="cellIs" dxfId="139" priority="4" operator="equal">
      <formula>"D"</formula>
    </cfRule>
    <cfRule type="cellIs" dxfId="138" priority="5" operator="equal">
      <formula>"SI"</formula>
    </cfRule>
    <cfRule type="cellIs" dxfId="137" priority="6" operator="equal">
      <formula>"SM"</formula>
    </cfRule>
    <cfRule type="cellIs" dxfId="136" priority="7" operator="equal">
      <formula>"SJ"</formula>
    </cfRule>
    <cfRule type="cellIs" dxfId="135" priority="8" operator="equal">
      <formula>"S"</formula>
    </cfRule>
    <cfRule type="cellIs" dxfId="134" priority="9" operator="equal">
      <formula>"C"</formula>
    </cfRule>
    <cfRule type="cellIs" dxfId="133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horizontalDpi="300" verticalDpi="300" r:id="rId1"/>
  <rowBreaks count="1" manualBreakCount="1">
    <brk id="34" max="12" man="1"/>
  </rowBreaks>
  <ignoredErrors>
    <ignoredError sqref="J11:J13 J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="90" zoomScaleNormal="90" zoomScaleSheetLayoutView="70" workbookViewId="0">
      <selection activeCell="S21" sqref="S2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3"/>
      <c r="Q1" s="63"/>
      <c r="R1" s="63"/>
      <c r="S1" s="63"/>
      <c r="T1" s="63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327" t="str">
        <f>Sem_III!K2</f>
        <v>2025 - 2026</v>
      </c>
      <c r="L2" s="327"/>
      <c r="P2" s="64"/>
      <c r="Q2" s="64"/>
      <c r="R2" s="64"/>
      <c r="S2" s="64"/>
      <c r="T2" s="64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tr">
        <f>Sem_III!K3</f>
        <v>II</v>
      </c>
      <c r="L3" s="262"/>
      <c r="N3" s="6"/>
      <c r="P3" s="64"/>
      <c r="Q3" s="64"/>
      <c r="R3" s="64"/>
      <c r="S3" s="64"/>
      <c r="T3" s="64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39</v>
      </c>
      <c r="L4" s="262"/>
      <c r="P4" s="64"/>
      <c r="Q4" s="64"/>
      <c r="R4" s="64"/>
      <c r="S4" s="64"/>
      <c r="T4" s="64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64"/>
      <c r="Q5" s="64"/>
      <c r="R5" s="64"/>
      <c r="S5" s="64"/>
      <c r="T5" s="64"/>
    </row>
    <row r="6" spans="1:20" s="1" customFormat="1" ht="20.100000000000001" customHeight="1" x14ac:dyDescent="0.3">
      <c r="A6" s="284" t="s">
        <v>7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64"/>
      <c r="Q6" s="64"/>
      <c r="R6" s="64"/>
      <c r="S6" s="64"/>
      <c r="T6" s="64"/>
    </row>
    <row r="7" spans="1:20" ht="15" thickBot="1" x14ac:dyDescent="0.35">
      <c r="A7" s="291"/>
      <c r="B7" s="292"/>
      <c r="C7" s="292"/>
      <c r="D7" s="292"/>
      <c r="E7" s="305"/>
      <c r="F7" s="69" t="s">
        <v>15</v>
      </c>
      <c r="G7" s="69" t="s">
        <v>16</v>
      </c>
      <c r="H7" s="69" t="s">
        <v>17</v>
      </c>
      <c r="I7" s="69" t="s">
        <v>18</v>
      </c>
      <c r="J7" s="69" t="s">
        <v>19</v>
      </c>
      <c r="K7" s="69" t="s">
        <v>20</v>
      </c>
      <c r="L7" s="292"/>
      <c r="M7" s="306"/>
      <c r="P7" s="64"/>
      <c r="Q7" s="64"/>
      <c r="R7" s="64"/>
      <c r="S7" s="64"/>
      <c r="T7" s="64"/>
    </row>
    <row r="8" spans="1:20" ht="15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64"/>
      <c r="Q8" s="64"/>
      <c r="R8" s="64"/>
      <c r="S8" s="64"/>
      <c r="T8" s="64"/>
    </row>
    <row r="9" spans="1:20" s="186" customFormat="1" ht="15" customHeight="1" x14ac:dyDescent="0.3">
      <c r="A9" s="195">
        <v>1</v>
      </c>
      <c r="B9" s="141" t="s">
        <v>188</v>
      </c>
      <c r="C9" s="196" t="s">
        <v>84</v>
      </c>
      <c r="D9" s="143" t="s">
        <v>22</v>
      </c>
      <c r="E9" s="143">
        <v>6</v>
      </c>
      <c r="F9" s="145">
        <v>2</v>
      </c>
      <c r="G9" s="146">
        <v>2</v>
      </c>
      <c r="H9" s="146"/>
      <c r="I9" s="146"/>
      <c r="J9" s="146">
        <f>SUM(F9:I9)*14</f>
        <v>56</v>
      </c>
      <c r="K9" s="146">
        <f>E9*25-J9</f>
        <v>94</v>
      </c>
      <c r="L9" s="331" t="s">
        <v>23</v>
      </c>
      <c r="M9" s="332"/>
      <c r="N9" s="170"/>
      <c r="P9" s="187"/>
      <c r="Q9" s="187"/>
      <c r="R9" s="187"/>
      <c r="S9" s="187"/>
      <c r="T9" s="187"/>
    </row>
    <row r="10" spans="1:20" s="186" customFormat="1" ht="15" customHeight="1" x14ac:dyDescent="0.3">
      <c r="A10" s="197">
        <v>2</v>
      </c>
      <c r="B10" s="141" t="s">
        <v>189</v>
      </c>
      <c r="C10" s="198" t="s">
        <v>238</v>
      </c>
      <c r="D10" s="149" t="s">
        <v>22</v>
      </c>
      <c r="E10" s="149">
        <v>5</v>
      </c>
      <c r="F10" s="151">
        <v>2</v>
      </c>
      <c r="G10" s="141">
        <v>2</v>
      </c>
      <c r="H10" s="141"/>
      <c r="I10" s="141"/>
      <c r="J10" s="141">
        <f>SUM(F10:I10)*14</f>
        <v>56</v>
      </c>
      <c r="K10" s="141">
        <f>E10*25-J10</f>
        <v>69</v>
      </c>
      <c r="L10" s="345" t="s">
        <v>23</v>
      </c>
      <c r="M10" s="353"/>
      <c r="N10" s="170"/>
      <c r="P10" s="187"/>
      <c r="Q10" s="187"/>
      <c r="R10" s="187"/>
      <c r="S10" s="187"/>
      <c r="T10" s="187"/>
    </row>
    <row r="11" spans="1:20" s="186" customFormat="1" ht="15" customHeight="1" x14ac:dyDescent="0.3">
      <c r="A11" s="197">
        <v>3</v>
      </c>
      <c r="B11" s="141" t="s">
        <v>190</v>
      </c>
      <c r="C11" s="198" t="s">
        <v>239</v>
      </c>
      <c r="D11" s="149" t="s">
        <v>16</v>
      </c>
      <c r="E11" s="149">
        <v>4</v>
      </c>
      <c r="F11" s="151">
        <v>2</v>
      </c>
      <c r="G11" s="141">
        <v>1</v>
      </c>
      <c r="H11" s="141"/>
      <c r="I11" s="141"/>
      <c r="J11" s="141">
        <f>SUM(F11:I11)*14</f>
        <v>42</v>
      </c>
      <c r="K11" s="141">
        <f>E11*25-J11</f>
        <v>58</v>
      </c>
      <c r="L11" s="345" t="s">
        <v>23</v>
      </c>
      <c r="M11" s="353"/>
      <c r="N11" s="170"/>
      <c r="P11" s="187"/>
      <c r="Q11" s="187"/>
      <c r="R11" s="187"/>
      <c r="S11" s="187"/>
      <c r="T11" s="187"/>
    </row>
    <row r="12" spans="1:20" s="186" customFormat="1" x14ac:dyDescent="0.3">
      <c r="A12" s="197">
        <v>4</v>
      </c>
      <c r="B12" s="141" t="s">
        <v>191</v>
      </c>
      <c r="C12" s="198" t="s">
        <v>85</v>
      </c>
      <c r="D12" s="149" t="s">
        <v>16</v>
      </c>
      <c r="E12" s="149">
        <v>4</v>
      </c>
      <c r="F12" s="151">
        <v>2</v>
      </c>
      <c r="G12" s="141">
        <v>1</v>
      </c>
      <c r="H12" s="141"/>
      <c r="I12" s="141"/>
      <c r="J12" s="141">
        <f t="shared" ref="J12:J14" si="0">SUM(F12:I12)*14</f>
        <v>42</v>
      </c>
      <c r="K12" s="141">
        <f t="shared" ref="K12:K14" si="1">E12*25-J12</f>
        <v>58</v>
      </c>
      <c r="L12" s="345" t="s">
        <v>24</v>
      </c>
      <c r="M12" s="353"/>
      <c r="N12" s="170"/>
      <c r="P12" s="187"/>
      <c r="Q12" s="187"/>
      <c r="R12" s="187"/>
      <c r="S12" s="187"/>
      <c r="T12" s="187"/>
    </row>
    <row r="13" spans="1:20" s="186" customFormat="1" x14ac:dyDescent="0.3">
      <c r="A13" s="197">
        <v>5</v>
      </c>
      <c r="B13" s="141" t="s">
        <v>192</v>
      </c>
      <c r="C13" s="198" t="s">
        <v>240</v>
      </c>
      <c r="D13" s="149" t="s">
        <v>16</v>
      </c>
      <c r="E13" s="149">
        <v>5</v>
      </c>
      <c r="F13" s="151">
        <v>2</v>
      </c>
      <c r="G13" s="141">
        <v>1</v>
      </c>
      <c r="H13" s="141"/>
      <c r="I13" s="141"/>
      <c r="J13" s="141">
        <f t="shared" si="0"/>
        <v>42</v>
      </c>
      <c r="K13" s="141">
        <f t="shared" si="1"/>
        <v>83</v>
      </c>
      <c r="L13" s="345" t="s">
        <v>23</v>
      </c>
      <c r="M13" s="353"/>
      <c r="N13" s="170"/>
      <c r="P13" s="187"/>
      <c r="Q13" s="187"/>
      <c r="R13" s="187"/>
      <c r="S13" s="187"/>
      <c r="T13" s="187"/>
    </row>
    <row r="14" spans="1:20" s="186" customFormat="1" ht="15" customHeight="1" thickBot="1" x14ac:dyDescent="0.35">
      <c r="A14" s="197">
        <v>6</v>
      </c>
      <c r="B14" s="141" t="s">
        <v>193</v>
      </c>
      <c r="C14" s="198" t="s">
        <v>241</v>
      </c>
      <c r="D14" s="149" t="s">
        <v>15</v>
      </c>
      <c r="E14" s="149">
        <v>1</v>
      </c>
      <c r="F14" s="151"/>
      <c r="G14" s="141">
        <v>1</v>
      </c>
      <c r="H14" s="141"/>
      <c r="I14" s="141"/>
      <c r="J14" s="141">
        <f t="shared" si="0"/>
        <v>14</v>
      </c>
      <c r="K14" s="141">
        <f t="shared" si="1"/>
        <v>11</v>
      </c>
      <c r="L14" s="345" t="s">
        <v>24</v>
      </c>
      <c r="M14" s="353"/>
      <c r="N14" s="170"/>
      <c r="P14" s="187"/>
      <c r="Q14" s="187"/>
      <c r="R14" s="187"/>
      <c r="S14" s="187"/>
      <c r="T14" s="187"/>
    </row>
    <row r="15" spans="1:20" s="186" customFormat="1" ht="14.4" customHeight="1" thickBot="1" x14ac:dyDescent="0.35">
      <c r="A15" s="350" t="s">
        <v>56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2"/>
      <c r="N15" s="170"/>
      <c r="P15" s="187"/>
      <c r="Q15" s="187"/>
      <c r="R15" s="187"/>
      <c r="S15" s="187"/>
      <c r="T15" s="187"/>
    </row>
    <row r="16" spans="1:20" s="186" customFormat="1" ht="13.2" customHeight="1" thickBot="1" x14ac:dyDescent="0.35">
      <c r="A16" s="195">
        <v>7</v>
      </c>
      <c r="B16" s="146" t="s">
        <v>194</v>
      </c>
      <c r="C16" s="209" t="s">
        <v>242</v>
      </c>
      <c r="D16" s="365" t="s">
        <v>15</v>
      </c>
      <c r="E16" s="367">
        <v>2</v>
      </c>
      <c r="F16" s="369"/>
      <c r="G16" s="331">
        <v>2</v>
      </c>
      <c r="H16" s="331"/>
      <c r="I16" s="331"/>
      <c r="J16" s="331">
        <f t="shared" ref="J16" si="2">SUM(F16:I16)*14</f>
        <v>28</v>
      </c>
      <c r="K16" s="331">
        <f t="shared" ref="K16" si="3">E16*25-J16</f>
        <v>22</v>
      </c>
      <c r="L16" s="331" t="s">
        <v>24</v>
      </c>
      <c r="M16" s="332"/>
      <c r="N16" s="170"/>
      <c r="P16" s="188"/>
      <c r="Q16" s="188"/>
      <c r="R16" s="188"/>
      <c r="S16" s="188"/>
      <c r="T16" s="188"/>
    </row>
    <row r="17" spans="1:20" s="186" customFormat="1" ht="13.2" customHeight="1" thickBot="1" x14ac:dyDescent="0.35">
      <c r="A17" s="199">
        <v>8</v>
      </c>
      <c r="B17" s="146" t="s">
        <v>195</v>
      </c>
      <c r="C17" s="210" t="s">
        <v>243</v>
      </c>
      <c r="D17" s="366"/>
      <c r="E17" s="368"/>
      <c r="F17" s="370"/>
      <c r="G17" s="333"/>
      <c r="H17" s="333"/>
      <c r="I17" s="333"/>
      <c r="J17" s="333"/>
      <c r="K17" s="333"/>
      <c r="L17" s="333"/>
      <c r="M17" s="334"/>
      <c r="N17" s="170"/>
      <c r="P17" s="188"/>
      <c r="Q17" s="188"/>
      <c r="R17" s="188"/>
      <c r="S17" s="188"/>
      <c r="T17" s="188"/>
    </row>
    <row r="18" spans="1:20" s="186" customFormat="1" ht="15" customHeight="1" thickBot="1" x14ac:dyDescent="0.35">
      <c r="A18" s="195">
        <v>7</v>
      </c>
      <c r="B18" s="146" t="s">
        <v>196</v>
      </c>
      <c r="C18" s="196" t="s">
        <v>86</v>
      </c>
      <c r="D18" s="339" t="s">
        <v>15</v>
      </c>
      <c r="E18" s="341">
        <v>4</v>
      </c>
      <c r="F18" s="343">
        <v>2</v>
      </c>
      <c r="G18" s="331">
        <v>1</v>
      </c>
      <c r="H18" s="331"/>
      <c r="I18" s="331"/>
      <c r="J18" s="331">
        <f t="shared" ref="J18" si="4">SUM(F18:I18)*14</f>
        <v>42</v>
      </c>
      <c r="K18" s="331">
        <f t="shared" ref="K18" si="5">E18*25-J18</f>
        <v>58</v>
      </c>
      <c r="L18" s="331" t="s">
        <v>24</v>
      </c>
      <c r="M18" s="332"/>
      <c r="N18" s="170"/>
      <c r="P18" s="187"/>
      <c r="Q18" s="187"/>
      <c r="R18" s="187"/>
      <c r="S18" s="187"/>
      <c r="T18" s="187"/>
    </row>
    <row r="19" spans="1:20" s="186" customFormat="1" ht="15" customHeight="1" thickBot="1" x14ac:dyDescent="0.35">
      <c r="A19" s="199">
        <v>8</v>
      </c>
      <c r="B19" s="146" t="s">
        <v>197</v>
      </c>
      <c r="C19" s="200" t="s">
        <v>87</v>
      </c>
      <c r="D19" s="340"/>
      <c r="E19" s="342"/>
      <c r="F19" s="344"/>
      <c r="G19" s="345"/>
      <c r="H19" s="345"/>
      <c r="I19" s="345"/>
      <c r="J19" s="333"/>
      <c r="K19" s="333"/>
      <c r="L19" s="333"/>
      <c r="M19" s="334"/>
      <c r="N19" s="170"/>
      <c r="P19" s="187"/>
      <c r="Q19" s="187"/>
      <c r="R19" s="187"/>
      <c r="S19" s="187"/>
      <c r="T19" s="187"/>
    </row>
    <row r="20" spans="1:20" s="186" customFormat="1" x14ac:dyDescent="0.3">
      <c r="A20" s="335" t="s">
        <v>25</v>
      </c>
      <c r="B20" s="336"/>
      <c r="C20" s="336"/>
      <c r="D20" s="192" t="s">
        <v>26</v>
      </c>
      <c r="E20" s="346">
        <f>SUM(E9:E19)-E14</f>
        <v>30</v>
      </c>
      <c r="F20" s="158">
        <f t="shared" ref="F20:K20" si="6">SUM(F9:F19)</f>
        <v>12</v>
      </c>
      <c r="G20" s="156">
        <f t="shared" si="6"/>
        <v>11</v>
      </c>
      <c r="H20" s="156">
        <f t="shared" si="6"/>
        <v>0</v>
      </c>
      <c r="I20" s="156">
        <f t="shared" si="6"/>
        <v>0</v>
      </c>
      <c r="J20" s="348">
        <f t="shared" si="6"/>
        <v>322</v>
      </c>
      <c r="K20" s="348">
        <f t="shared" si="6"/>
        <v>453</v>
      </c>
      <c r="L20" s="156" t="s">
        <v>27</v>
      </c>
      <c r="M20" s="159" t="s">
        <v>24</v>
      </c>
      <c r="N20" s="170"/>
      <c r="P20" s="187"/>
      <c r="Q20" s="187"/>
      <c r="R20" s="187"/>
      <c r="S20" s="187"/>
      <c r="T20" s="187"/>
    </row>
    <row r="21" spans="1:20" s="186" customFormat="1" ht="13.8" customHeight="1" thickBot="1" x14ac:dyDescent="0.35">
      <c r="A21" s="337"/>
      <c r="B21" s="338"/>
      <c r="C21" s="338"/>
      <c r="D21" s="193" t="s">
        <v>28</v>
      </c>
      <c r="E21" s="347"/>
      <c r="F21" s="190">
        <f>COUNT(F9:F19)</f>
        <v>6</v>
      </c>
      <c r="G21" s="191">
        <f>COUNT(G9:G19)</f>
        <v>8</v>
      </c>
      <c r="H21" s="191">
        <f>COUNT(H9:H19)</f>
        <v>0</v>
      </c>
      <c r="I21" s="191">
        <f>COUNT(I9:I19)</f>
        <v>0</v>
      </c>
      <c r="J21" s="349"/>
      <c r="K21" s="349"/>
      <c r="L21" s="155">
        <f>COUNTIF(L1:L20,"=E")</f>
        <v>4</v>
      </c>
      <c r="M21" s="194">
        <f>COUNTIF(L1:L20,"=V")+COUNTIF(L1:L20,"=C")</f>
        <v>4</v>
      </c>
      <c r="N21" s="170"/>
      <c r="P21" s="187"/>
      <c r="Q21" s="187"/>
      <c r="R21" s="187"/>
      <c r="S21" s="187"/>
      <c r="T21" s="187"/>
    </row>
    <row r="22" spans="1:20" s="186" customFormat="1" ht="15" customHeight="1" thickBot="1" x14ac:dyDescent="0.35">
      <c r="A22" s="354" t="s">
        <v>57</v>
      </c>
      <c r="B22" s="355"/>
      <c r="C22" s="355"/>
      <c r="D22" s="355"/>
      <c r="E22" s="356"/>
      <c r="F22" s="356"/>
      <c r="G22" s="356"/>
      <c r="H22" s="356"/>
      <c r="I22" s="356"/>
      <c r="J22" s="356"/>
      <c r="K22" s="356"/>
      <c r="L22" s="356"/>
      <c r="M22" s="357"/>
      <c r="N22" s="170"/>
      <c r="P22" s="187"/>
      <c r="Q22" s="189"/>
      <c r="R22" s="187"/>
      <c r="S22" s="187"/>
      <c r="T22" s="187"/>
    </row>
    <row r="23" spans="1:20" s="186" customFormat="1" ht="15" customHeight="1" thickBot="1" x14ac:dyDescent="0.35">
      <c r="A23" s="195">
        <v>9</v>
      </c>
      <c r="B23" s="146" t="s">
        <v>198</v>
      </c>
      <c r="C23" s="196" t="s">
        <v>83</v>
      </c>
      <c r="D23" s="202" t="s">
        <v>16</v>
      </c>
      <c r="E23" s="143">
        <v>3</v>
      </c>
      <c r="F23" s="145">
        <v>1</v>
      </c>
      <c r="G23" s="146"/>
      <c r="H23" s="146">
        <v>2</v>
      </c>
      <c r="I23" s="146"/>
      <c r="J23" s="146">
        <f t="shared" ref="J23:J25" si="7">SUM(F23:I23)*14</f>
        <v>42</v>
      </c>
      <c r="K23" s="146">
        <f t="shared" ref="K23:K25" si="8">E23*25-J23</f>
        <v>33</v>
      </c>
      <c r="L23" s="358" t="s">
        <v>24</v>
      </c>
      <c r="M23" s="359"/>
      <c r="N23" s="170"/>
      <c r="P23" s="187"/>
      <c r="Q23" s="189"/>
      <c r="R23" s="187"/>
      <c r="S23" s="187"/>
      <c r="T23" s="187"/>
    </row>
    <row r="24" spans="1:20" s="186" customFormat="1" ht="15" customHeight="1" thickBot="1" x14ac:dyDescent="0.35">
      <c r="A24" s="203">
        <v>10</v>
      </c>
      <c r="B24" s="146" t="s">
        <v>199</v>
      </c>
      <c r="C24" s="200" t="s">
        <v>88</v>
      </c>
      <c r="D24" s="204" t="s">
        <v>16</v>
      </c>
      <c r="E24" s="205">
        <v>4</v>
      </c>
      <c r="F24" s="363" t="s">
        <v>138</v>
      </c>
      <c r="G24" s="364"/>
      <c r="H24" s="364"/>
      <c r="I24" s="344"/>
      <c r="J24" s="146">
        <f>SUM(F24:I24)*14</f>
        <v>0</v>
      </c>
      <c r="K24" s="146">
        <v>16</v>
      </c>
      <c r="L24" s="360" t="s">
        <v>24</v>
      </c>
      <c r="M24" s="361"/>
      <c r="N24" s="170"/>
      <c r="P24" s="187"/>
      <c r="Q24" s="189"/>
      <c r="R24" s="187"/>
      <c r="S24" s="187"/>
      <c r="T24" s="187"/>
    </row>
    <row r="25" spans="1:20" s="186" customFormat="1" ht="15" customHeight="1" x14ac:dyDescent="0.3">
      <c r="A25" s="207">
        <v>13</v>
      </c>
      <c r="B25" s="146" t="s">
        <v>200</v>
      </c>
      <c r="C25" s="198" t="s">
        <v>43</v>
      </c>
      <c r="D25" s="206" t="s">
        <v>15</v>
      </c>
      <c r="E25" s="149">
        <v>5</v>
      </c>
      <c r="F25" s="151">
        <v>2</v>
      </c>
      <c r="G25" s="141">
        <v>2</v>
      </c>
      <c r="H25" s="141"/>
      <c r="I25" s="141"/>
      <c r="J25" s="141">
        <f t="shared" si="7"/>
        <v>56</v>
      </c>
      <c r="K25" s="141">
        <f t="shared" si="8"/>
        <v>69</v>
      </c>
      <c r="L25" s="345" t="s">
        <v>23</v>
      </c>
      <c r="M25" s="353"/>
      <c r="N25" s="170"/>
      <c r="P25" s="187"/>
      <c r="Q25" s="189"/>
      <c r="R25" s="187"/>
      <c r="S25" s="187"/>
      <c r="T25" s="187"/>
    </row>
    <row r="26" spans="1:20" s="186" customFormat="1" ht="15.75" customHeight="1" thickBot="1" x14ac:dyDescent="0.35">
      <c r="A26" s="199">
        <v>14</v>
      </c>
      <c r="B26" s="201" t="s">
        <v>201</v>
      </c>
      <c r="C26" s="168" t="s">
        <v>127</v>
      </c>
      <c r="D26" s="208" t="s">
        <v>15</v>
      </c>
      <c r="E26" s="154">
        <v>3</v>
      </c>
      <c r="F26" s="243" t="s">
        <v>137</v>
      </c>
      <c r="G26" s="244"/>
      <c r="H26" s="244"/>
      <c r="I26" s="245"/>
      <c r="J26" s="14">
        <f>SUM(F26:H26)*14</f>
        <v>0</v>
      </c>
      <c r="K26" s="14">
        <v>19</v>
      </c>
      <c r="L26" s="228" t="s">
        <v>24</v>
      </c>
      <c r="M26" s="229"/>
      <c r="N26" s="170"/>
      <c r="P26" s="187"/>
      <c r="Q26" s="189"/>
      <c r="R26" s="187"/>
      <c r="S26" s="187"/>
      <c r="T26" s="187"/>
    </row>
    <row r="27" spans="1:20" s="186" customFormat="1" ht="15.75" customHeight="1" x14ac:dyDescent="0.3">
      <c r="A27" s="362" t="s">
        <v>133</v>
      </c>
      <c r="B27" s="362"/>
      <c r="C27" s="362"/>
      <c r="D27" s="362"/>
      <c r="E27" s="362"/>
      <c r="F27" s="362"/>
      <c r="G27" s="362"/>
      <c r="H27" s="362"/>
      <c r="I27" s="362"/>
      <c r="J27" s="177"/>
      <c r="K27" s="177"/>
      <c r="L27" s="177"/>
      <c r="M27" s="177"/>
      <c r="N27" s="170"/>
      <c r="P27" s="187"/>
      <c r="Q27" s="189"/>
      <c r="R27" s="187"/>
      <c r="S27" s="187"/>
      <c r="T27" s="187"/>
    </row>
    <row r="28" spans="1:20" ht="4.8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6"/>
      <c r="Q28" s="12"/>
      <c r="R28" s="25"/>
      <c r="S28" s="25"/>
      <c r="T28" s="25"/>
    </row>
    <row r="29" spans="1:20" ht="15.75" customHeight="1" x14ac:dyDescent="0.3">
      <c r="B29" s="234" t="s">
        <v>30</v>
      </c>
      <c r="C29" s="37" t="str">
        <f>Sem_I!C29</f>
        <v>Discipline Obligatorii:</v>
      </c>
      <c r="D29" s="237">
        <f>SUM(F9:I14)</f>
        <v>18</v>
      </c>
      <c r="E29" s="238"/>
      <c r="F29" s="238"/>
      <c r="G29" s="238"/>
      <c r="H29" s="238"/>
      <c r="I29" s="238"/>
      <c r="J29" s="238"/>
      <c r="K29" s="238"/>
      <c r="L29" s="238"/>
      <c r="M29" s="239"/>
      <c r="P29" s="26"/>
      <c r="Q29" s="12"/>
      <c r="R29" s="25"/>
      <c r="S29" s="25"/>
      <c r="T29" s="25"/>
    </row>
    <row r="30" spans="1:20" ht="15.75" customHeight="1" x14ac:dyDescent="0.3">
      <c r="B30" s="235"/>
      <c r="C30" s="38" t="str">
        <f>Sem_I!C30</f>
        <v>Discipline Opționale:</v>
      </c>
      <c r="D30" s="213">
        <f>SUM(F18:I19)</f>
        <v>3</v>
      </c>
      <c r="E30" s="214"/>
      <c r="F30" s="214"/>
      <c r="G30" s="214"/>
      <c r="H30" s="214"/>
      <c r="I30" s="214"/>
      <c r="J30" s="214"/>
      <c r="K30" s="214"/>
      <c r="L30" s="214"/>
      <c r="M30" s="215"/>
      <c r="P30" s="26"/>
      <c r="Q30" s="12"/>
      <c r="R30" s="25"/>
      <c r="S30" s="25"/>
      <c r="T30" s="25"/>
    </row>
    <row r="31" spans="1:20" ht="15.75" customHeight="1" thickBot="1" x14ac:dyDescent="0.35">
      <c r="B31" s="236"/>
      <c r="C31" s="39" t="str">
        <f>Sem_I!C31</f>
        <v>Discipline Facultative:</v>
      </c>
      <c r="D31" s="216">
        <f>SUM(F23:I26)</f>
        <v>7</v>
      </c>
      <c r="E31" s="217"/>
      <c r="F31" s="217"/>
      <c r="G31" s="217"/>
      <c r="H31" s="217"/>
      <c r="I31" s="217"/>
      <c r="J31" s="217"/>
      <c r="K31" s="217"/>
      <c r="L31" s="217"/>
      <c r="M31" s="218"/>
      <c r="P31" s="26"/>
      <c r="Q31" s="12"/>
      <c r="R31" s="25"/>
      <c r="S31" s="25"/>
      <c r="T31" s="25"/>
    </row>
    <row r="32" spans="1:20" s="30" customFormat="1" ht="10.8" customHeight="1" x14ac:dyDescent="0.2">
      <c r="A32" s="2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34"/>
      <c r="Q32" s="35"/>
      <c r="R32" s="36"/>
      <c r="S32" s="36"/>
      <c r="T32" s="36"/>
    </row>
    <row r="33" spans="2:20" ht="17.399999999999999" customHeight="1" x14ac:dyDescent="0.3">
      <c r="B33" s="4" t="s">
        <v>34</v>
      </c>
      <c r="C33" s="9"/>
      <c r="D33" s="1"/>
      <c r="E33" s="256" t="s">
        <v>35</v>
      </c>
      <c r="F33" s="256"/>
      <c r="G33" s="4"/>
      <c r="H33" s="1"/>
      <c r="I33" s="1"/>
      <c r="J33" s="257" t="s">
        <v>36</v>
      </c>
      <c r="K33" s="257"/>
      <c r="L33" s="257"/>
      <c r="M33" s="257"/>
      <c r="P33" s="13"/>
      <c r="Q33" s="12"/>
      <c r="R33" s="268"/>
      <c r="S33" s="268"/>
      <c r="T33" s="268"/>
    </row>
    <row r="34" spans="2:20" ht="12.6" customHeight="1" x14ac:dyDescent="0.3">
      <c r="B34" s="262" t="str">
        <f>Sem_I!B34</f>
        <v>Mihnea-Cosmin COSTOIU</v>
      </c>
      <c r="C34" s="262"/>
      <c r="D34" s="258" t="str">
        <f>Sem_I!D34</f>
        <v>Carmen-Constantina NENU</v>
      </c>
      <c r="E34" s="258"/>
      <c r="F34" s="258"/>
      <c r="G34" s="258"/>
      <c r="H34" s="258"/>
      <c r="I34" s="258"/>
      <c r="J34" s="259" t="str">
        <f>Sem_I!J34</f>
        <v>Andreea DRĂGHICI</v>
      </c>
      <c r="K34" s="259"/>
      <c r="L34" s="259"/>
      <c r="M34" s="259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A51" s="260" t="s">
        <v>58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x14ac:dyDescent="0.3">
      <c r="A52" s="261" t="s">
        <v>38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6"/>
      <c r="F59" s="256"/>
      <c r="G59" s="256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6"/>
      <c r="F60" s="256"/>
      <c r="G60" s="256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P28 K1:L1 J9:XFD14 J18:XFD19 A9:A14 A18:A19 J23:XFD24 A23:A26" name="Editabil"/>
    <protectedRange sqref="C9:I14" name="Editabil_1"/>
    <protectedRange sqref="C18:I19" name="Editabil_2"/>
    <protectedRange sqref="C23:I23 C24:E24" name="Editabil_3"/>
    <protectedRange sqref="A16:A17 J16:XFD17" name="Editabil_6"/>
    <protectedRange sqref="C16:I17" name="Editabil_2_1"/>
    <protectedRange sqref="B9:B14" name="Editabil_1_1_1"/>
    <protectedRange sqref="B18:B19" name="Editabil_4_2"/>
    <protectedRange sqref="B16:B17" name="Editabil_4_1_1"/>
    <protectedRange sqref="B23:B25" name="Editabil_4_3"/>
    <protectedRange sqref="B26" name="Editabil_5_1"/>
  </protectedRanges>
  <mergeCells count="69">
    <mergeCell ref="I16:I17"/>
    <mergeCell ref="J16:J17"/>
    <mergeCell ref="K16:K17"/>
    <mergeCell ref="L16:M17"/>
    <mergeCell ref="D16:D17"/>
    <mergeCell ref="E16:E17"/>
    <mergeCell ref="F16:F17"/>
    <mergeCell ref="G16:G17"/>
    <mergeCell ref="H16:H17"/>
    <mergeCell ref="A51:M51"/>
    <mergeCell ref="A52:M52"/>
    <mergeCell ref="E59:G59"/>
    <mergeCell ref="E60:G60"/>
    <mergeCell ref="A22:M22"/>
    <mergeCell ref="L23:M23"/>
    <mergeCell ref="L26:M26"/>
    <mergeCell ref="L24:M24"/>
    <mergeCell ref="L25:M25"/>
    <mergeCell ref="A27:I27"/>
    <mergeCell ref="F26:I26"/>
    <mergeCell ref="F24:I24"/>
    <mergeCell ref="R33:T33"/>
    <mergeCell ref="B34:C34"/>
    <mergeCell ref="D34:I34"/>
    <mergeCell ref="J34:M34"/>
    <mergeCell ref="B29:B31"/>
    <mergeCell ref="D29:M29"/>
    <mergeCell ref="D30:M30"/>
    <mergeCell ref="D31:M31"/>
    <mergeCell ref="E33:F33"/>
    <mergeCell ref="J33:M33"/>
    <mergeCell ref="A15:M15"/>
    <mergeCell ref="A8:M8"/>
    <mergeCell ref="A6:A7"/>
    <mergeCell ref="B6:B7"/>
    <mergeCell ref="L9:M9"/>
    <mergeCell ref="L10:M10"/>
    <mergeCell ref="L11:M11"/>
    <mergeCell ref="L12:M12"/>
    <mergeCell ref="L13:M13"/>
    <mergeCell ref="L14:M14"/>
    <mergeCell ref="K1:L1"/>
    <mergeCell ref="D6:D7"/>
    <mergeCell ref="E6:E7"/>
    <mergeCell ref="D1:H1"/>
    <mergeCell ref="D2:H2"/>
    <mergeCell ref="F6:I6"/>
    <mergeCell ref="J6:K6"/>
    <mergeCell ref="L6:M7"/>
    <mergeCell ref="C4:G4"/>
    <mergeCell ref="K4:L4"/>
    <mergeCell ref="C6:C7"/>
    <mergeCell ref="B2:C2"/>
    <mergeCell ref="K2:L2"/>
    <mergeCell ref="C3:G3"/>
    <mergeCell ref="K3:L3"/>
    <mergeCell ref="L18:M19"/>
    <mergeCell ref="A20:C21"/>
    <mergeCell ref="D18:D19"/>
    <mergeCell ref="E18:E19"/>
    <mergeCell ref="F18:F19"/>
    <mergeCell ref="G18:G19"/>
    <mergeCell ref="H18:H19"/>
    <mergeCell ref="I18:I19"/>
    <mergeCell ref="J18:J19"/>
    <mergeCell ref="K18:K19"/>
    <mergeCell ref="E20:E21"/>
    <mergeCell ref="J20:J21"/>
    <mergeCell ref="K20:K21"/>
  </mergeCells>
  <conditionalFormatting sqref="D1:D16 D20:D26">
    <cfRule type="cellIs" dxfId="132" priority="1" operator="equal">
      <formula>"DI"</formula>
    </cfRule>
    <cfRule type="cellIs" dxfId="131" priority="2" operator="equal">
      <formula>"DM"</formula>
    </cfRule>
    <cfRule type="cellIs" dxfId="130" priority="3" operator="equal">
      <formula>"DJ"</formula>
    </cfRule>
    <cfRule type="cellIs" dxfId="129" priority="4" operator="equal">
      <formula>"D"</formula>
    </cfRule>
    <cfRule type="cellIs" dxfId="128" priority="5" operator="equal">
      <formula>"SI"</formula>
    </cfRule>
    <cfRule type="cellIs" dxfId="127" priority="6" operator="equal">
      <formula>"SM"</formula>
    </cfRule>
    <cfRule type="cellIs" dxfId="126" priority="7" operator="equal">
      <formula>"SJ"</formula>
    </cfRule>
    <cfRule type="cellIs" dxfId="125" priority="8" operator="equal">
      <formula>"S"</formula>
    </cfRule>
    <cfRule type="cellIs" dxfId="124" priority="9" operator="equal">
      <formula>"C"</formula>
    </cfRule>
    <cfRule type="cellIs" dxfId="123" priority="10" operator="equal">
      <formula>"F"</formula>
    </cfRule>
  </conditionalFormatting>
  <conditionalFormatting sqref="D18">
    <cfRule type="cellIs" dxfId="122" priority="31" operator="equal">
      <formula>"DI"</formula>
    </cfRule>
    <cfRule type="cellIs" dxfId="121" priority="32" operator="equal">
      <formula>"DM"</formula>
    </cfRule>
    <cfRule type="cellIs" dxfId="120" priority="33" operator="equal">
      <formula>"DJ"</formula>
    </cfRule>
    <cfRule type="cellIs" dxfId="119" priority="34" operator="equal">
      <formula>"D"</formula>
    </cfRule>
    <cfRule type="cellIs" dxfId="118" priority="35" operator="equal">
      <formula>"SI"</formula>
    </cfRule>
    <cfRule type="cellIs" dxfId="117" priority="36" operator="equal">
      <formula>"SM"</formula>
    </cfRule>
    <cfRule type="cellIs" dxfId="116" priority="37" operator="equal">
      <formula>"SJ"</formula>
    </cfRule>
    <cfRule type="cellIs" dxfId="115" priority="38" operator="equal">
      <formula>"S"</formula>
    </cfRule>
    <cfRule type="cellIs" dxfId="114" priority="39" operator="equal">
      <formula>"C"</formula>
    </cfRule>
    <cfRule type="cellIs" dxfId="113" priority="40" operator="equal">
      <formula>"F"</formula>
    </cfRule>
  </conditionalFormatting>
  <conditionalFormatting sqref="D28:D50">
    <cfRule type="cellIs" dxfId="112" priority="11" operator="equal">
      <formula>"DI"</formula>
    </cfRule>
    <cfRule type="cellIs" dxfId="111" priority="12" operator="equal">
      <formula>"DM"</formula>
    </cfRule>
    <cfRule type="cellIs" dxfId="110" priority="13" operator="equal">
      <formula>"DJ"</formula>
    </cfRule>
    <cfRule type="cellIs" dxfId="109" priority="14" operator="equal">
      <formula>"D"</formula>
    </cfRule>
    <cfRule type="cellIs" dxfId="108" priority="15" operator="equal">
      <formula>"SI"</formula>
    </cfRule>
    <cfRule type="cellIs" dxfId="107" priority="16" operator="equal">
      <formula>"SM"</formula>
    </cfRule>
    <cfRule type="cellIs" dxfId="106" priority="17" operator="equal">
      <formula>"SJ"</formula>
    </cfRule>
    <cfRule type="cellIs" dxfId="105" priority="18" operator="equal">
      <formula>"S"</formula>
    </cfRule>
    <cfRule type="cellIs" dxfId="104" priority="19" operator="equal">
      <formula>"C"</formula>
    </cfRule>
    <cfRule type="cellIs" dxfId="103" priority="2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horizontalDpi="300" verticalDpi="300" r:id="rId1"/>
  <rowBreaks count="1" manualBreakCount="1">
    <brk id="35" max="12" man="1"/>
  </rowBreaks>
  <ignoredErrors>
    <ignoredError sqref="J11:J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90" zoomScaleNormal="90" zoomScaleSheetLayoutView="70" workbookViewId="0">
      <selection activeCell="B22" sqref="B22:B27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7"/>
      <c r="Q1" s="67"/>
      <c r="R1" s="67"/>
      <c r="S1" s="67"/>
      <c r="T1" s="67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327" t="s">
        <v>52</v>
      </c>
      <c r="L2" s="327"/>
      <c r="P2" s="13"/>
      <c r="Q2" s="13"/>
      <c r="R2" s="13"/>
      <c r="S2" s="13"/>
      <c r="T2" s="13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">
        <v>48</v>
      </c>
      <c r="L3" s="262"/>
      <c r="P3" s="13"/>
      <c r="Q3" s="13"/>
      <c r="R3" s="13"/>
      <c r="S3" s="13"/>
      <c r="T3" s="13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4</v>
      </c>
      <c r="L4" s="262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4" t="s">
        <v>7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13"/>
      <c r="Q6" s="13"/>
      <c r="R6" s="13"/>
      <c r="S6" s="13"/>
      <c r="T6" s="13"/>
    </row>
    <row r="7" spans="1:20" ht="15" thickBot="1" x14ac:dyDescent="0.35">
      <c r="A7" s="291"/>
      <c r="B7" s="292"/>
      <c r="C7" s="292"/>
      <c r="D7" s="292"/>
      <c r="E7" s="305"/>
      <c r="F7" s="69" t="s">
        <v>15</v>
      </c>
      <c r="G7" s="69" t="s">
        <v>16</v>
      </c>
      <c r="H7" s="69" t="s">
        <v>17</v>
      </c>
      <c r="I7" s="69" t="s">
        <v>18</v>
      </c>
      <c r="J7" s="69" t="s">
        <v>19</v>
      </c>
      <c r="K7" s="69" t="s">
        <v>20</v>
      </c>
      <c r="L7" s="292"/>
      <c r="M7" s="306"/>
      <c r="P7" s="13"/>
      <c r="Q7" s="13"/>
      <c r="R7" s="13"/>
      <c r="S7" s="13"/>
      <c r="T7" s="13"/>
    </row>
    <row r="8" spans="1:20" ht="15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202</v>
      </c>
      <c r="C9" s="113" t="s">
        <v>89</v>
      </c>
      <c r="D9" s="22" t="s">
        <v>22</v>
      </c>
      <c r="E9" s="118">
        <v>4</v>
      </c>
      <c r="F9" s="23">
        <v>2</v>
      </c>
      <c r="G9" s="16">
        <v>1</v>
      </c>
      <c r="H9" s="16"/>
      <c r="I9" s="16"/>
      <c r="J9" s="16">
        <f>SUM(F9:I9)*14</f>
        <v>42</v>
      </c>
      <c r="K9" s="16">
        <f>E9*25-J9</f>
        <v>58</v>
      </c>
      <c r="L9" s="293" t="s">
        <v>23</v>
      </c>
      <c r="M9" s="294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203</v>
      </c>
      <c r="C10" s="115" t="s">
        <v>244</v>
      </c>
      <c r="D10" s="18" t="s">
        <v>22</v>
      </c>
      <c r="E10" s="119">
        <v>5</v>
      </c>
      <c r="F10" s="20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317" t="s">
        <v>23</v>
      </c>
      <c r="M10" s="318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204</v>
      </c>
      <c r="C11" s="115" t="s">
        <v>245</v>
      </c>
      <c r="D11" s="18" t="s">
        <v>22</v>
      </c>
      <c r="E11" s="119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17" t="s">
        <v>23</v>
      </c>
      <c r="M11" s="318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205</v>
      </c>
      <c r="C12" s="115" t="s">
        <v>246</v>
      </c>
      <c r="D12" s="18" t="s">
        <v>16</v>
      </c>
      <c r="E12" s="119">
        <v>4</v>
      </c>
      <c r="F12" s="20">
        <v>2</v>
      </c>
      <c r="G12" s="17">
        <v>1</v>
      </c>
      <c r="H12" s="17"/>
      <c r="I12" s="17"/>
      <c r="J12" s="17">
        <f t="shared" ref="J12:J13" si="0">SUM(F12:I12)*14</f>
        <v>42</v>
      </c>
      <c r="K12" s="17">
        <f t="shared" ref="K12:K13" si="1">E12*25-J12</f>
        <v>58</v>
      </c>
      <c r="L12" s="317" t="s">
        <v>23</v>
      </c>
      <c r="M12" s="318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206</v>
      </c>
      <c r="C13" s="115" t="s">
        <v>90</v>
      </c>
      <c r="D13" s="18" t="s">
        <v>16</v>
      </c>
      <c r="E13" s="119">
        <v>4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58</v>
      </c>
      <c r="L13" s="317" t="s">
        <v>23</v>
      </c>
      <c r="M13" s="318"/>
      <c r="P13" s="13"/>
      <c r="Q13" s="13"/>
      <c r="R13" s="13"/>
      <c r="S13" s="13"/>
      <c r="T13" s="13"/>
    </row>
    <row r="14" spans="1:20" ht="14.4" customHeight="1" thickBot="1" x14ac:dyDescent="0.35">
      <c r="A14" s="374" t="s">
        <v>56</v>
      </c>
      <c r="B14" s="303"/>
      <c r="C14" s="303"/>
      <c r="D14" s="303"/>
      <c r="E14" s="302"/>
      <c r="F14" s="302"/>
      <c r="G14" s="302"/>
      <c r="H14" s="302"/>
      <c r="I14" s="302"/>
      <c r="J14" s="302"/>
      <c r="K14" s="302"/>
      <c r="L14" s="302"/>
      <c r="M14" s="304"/>
      <c r="P14" s="13"/>
      <c r="Q14" s="13"/>
      <c r="R14" s="13"/>
      <c r="S14" s="13"/>
      <c r="T14" s="13"/>
    </row>
    <row r="15" spans="1:20" ht="15" customHeight="1" thickBot="1" x14ac:dyDescent="0.35">
      <c r="A15" s="42">
        <v>6</v>
      </c>
      <c r="B15" s="17" t="s">
        <v>207</v>
      </c>
      <c r="C15" s="113" t="s">
        <v>91</v>
      </c>
      <c r="D15" s="307" t="s">
        <v>16</v>
      </c>
      <c r="E15" s="375">
        <v>4</v>
      </c>
      <c r="F15" s="378">
        <v>2</v>
      </c>
      <c r="G15" s="293">
        <v>1</v>
      </c>
      <c r="H15" s="293"/>
      <c r="I15" s="293"/>
      <c r="J15" s="293">
        <f t="shared" ref="J15:J17" si="2">SUM(F15:I15)*14</f>
        <v>42</v>
      </c>
      <c r="K15" s="293">
        <f t="shared" ref="K15:K17" si="3">E15*25-J15</f>
        <v>58</v>
      </c>
      <c r="L15" s="293" t="s">
        <v>24</v>
      </c>
      <c r="M15" s="294"/>
      <c r="P15" s="13"/>
      <c r="Q15" s="13"/>
      <c r="R15" s="13"/>
      <c r="S15" s="13"/>
      <c r="T15" s="13"/>
    </row>
    <row r="16" spans="1:20" ht="15" customHeight="1" thickBot="1" x14ac:dyDescent="0.35">
      <c r="A16" s="66">
        <v>7</v>
      </c>
      <c r="B16" s="17" t="s">
        <v>208</v>
      </c>
      <c r="C16" s="115" t="s">
        <v>92</v>
      </c>
      <c r="D16" s="377"/>
      <c r="E16" s="376"/>
      <c r="F16" s="373"/>
      <c r="G16" s="317"/>
      <c r="H16" s="317"/>
      <c r="I16" s="317"/>
      <c r="J16" s="228"/>
      <c r="K16" s="228"/>
      <c r="L16" s="228"/>
      <c r="M16" s="229"/>
      <c r="P16" s="13"/>
      <c r="Q16" s="13"/>
      <c r="R16" s="13"/>
      <c r="S16" s="13"/>
      <c r="T16" s="13"/>
    </row>
    <row r="17" spans="1:20" ht="15" customHeight="1" thickBot="1" x14ac:dyDescent="0.35">
      <c r="A17" s="42">
        <v>8</v>
      </c>
      <c r="B17" s="17" t="s">
        <v>209</v>
      </c>
      <c r="C17" s="113" t="s">
        <v>93</v>
      </c>
      <c r="D17" s="381" t="s">
        <v>16</v>
      </c>
      <c r="E17" s="376">
        <v>4</v>
      </c>
      <c r="F17" s="373">
        <v>2</v>
      </c>
      <c r="G17" s="317">
        <v>1</v>
      </c>
      <c r="H17" s="317"/>
      <c r="I17" s="317"/>
      <c r="J17" s="293">
        <f t="shared" si="2"/>
        <v>42</v>
      </c>
      <c r="K17" s="293">
        <f t="shared" si="3"/>
        <v>58</v>
      </c>
      <c r="L17" s="293" t="s">
        <v>24</v>
      </c>
      <c r="M17" s="294"/>
      <c r="P17" s="13"/>
      <c r="Q17" s="13"/>
      <c r="R17" s="13"/>
      <c r="S17" s="13"/>
      <c r="T17" s="13"/>
    </row>
    <row r="18" spans="1:20" ht="15" customHeight="1" thickBot="1" x14ac:dyDescent="0.35">
      <c r="A18" s="66">
        <v>9</v>
      </c>
      <c r="B18" s="17" t="s">
        <v>210</v>
      </c>
      <c r="C18" s="115" t="s">
        <v>94</v>
      </c>
      <c r="D18" s="377"/>
      <c r="E18" s="376"/>
      <c r="F18" s="373"/>
      <c r="G18" s="317"/>
      <c r="H18" s="317"/>
      <c r="I18" s="317"/>
      <c r="J18" s="228"/>
      <c r="K18" s="228"/>
      <c r="L18" s="228"/>
      <c r="M18" s="229"/>
      <c r="P18" s="13"/>
      <c r="Q18" s="13"/>
      <c r="R18" s="13"/>
      <c r="S18" s="13"/>
      <c r="T18" s="13"/>
    </row>
    <row r="19" spans="1:20" x14ac:dyDescent="0.3">
      <c r="A19" s="379" t="s">
        <v>25</v>
      </c>
      <c r="B19" s="380"/>
      <c r="C19" s="380"/>
      <c r="D19" s="116" t="s">
        <v>26</v>
      </c>
      <c r="E19" s="328">
        <f t="shared" ref="E19:K19" si="4">SUM(E9:E18)</f>
        <v>30</v>
      </c>
      <c r="F19" s="106">
        <f t="shared" si="4"/>
        <v>14</v>
      </c>
      <c r="G19" s="107">
        <f t="shared" si="4"/>
        <v>8</v>
      </c>
      <c r="H19" s="107">
        <f t="shared" si="4"/>
        <v>0</v>
      </c>
      <c r="I19" s="107">
        <f t="shared" si="4"/>
        <v>0</v>
      </c>
      <c r="J19" s="315">
        <f t="shared" si="4"/>
        <v>308</v>
      </c>
      <c r="K19" s="315">
        <f t="shared" si="4"/>
        <v>442</v>
      </c>
      <c r="L19" s="107" t="s">
        <v>27</v>
      </c>
      <c r="M19" s="108" t="s">
        <v>24</v>
      </c>
      <c r="P19" s="13"/>
      <c r="Q19" s="13"/>
      <c r="R19" s="13"/>
      <c r="S19" s="13"/>
      <c r="T19" s="13"/>
    </row>
    <row r="20" spans="1:20" ht="15" thickBot="1" x14ac:dyDescent="0.35">
      <c r="A20" s="311"/>
      <c r="B20" s="312"/>
      <c r="C20" s="312"/>
      <c r="D20" s="117" t="s">
        <v>28</v>
      </c>
      <c r="E20" s="329"/>
      <c r="F20" s="110">
        <f>COUNT(F9:F18)</f>
        <v>7</v>
      </c>
      <c r="G20" s="111">
        <f>COUNT(G9:G18)</f>
        <v>7</v>
      </c>
      <c r="H20" s="111">
        <f>COUNT(H9:H18)</f>
        <v>0</v>
      </c>
      <c r="I20" s="111">
        <f>COUNT(I9:I18)</f>
        <v>0</v>
      </c>
      <c r="J20" s="316"/>
      <c r="K20" s="316"/>
      <c r="L20" s="14">
        <f>COUNTIF(L1:L19,"=E")</f>
        <v>5</v>
      </c>
      <c r="M20" s="15">
        <f>COUNTIF(L1:L19,"=V")+COUNTIF(L1:L19,"=C")</f>
        <v>2</v>
      </c>
      <c r="P20" s="13"/>
      <c r="Q20" s="13"/>
      <c r="R20" s="13"/>
      <c r="S20" s="13"/>
      <c r="T20" s="13"/>
    </row>
    <row r="21" spans="1:20" ht="15" customHeight="1" thickBot="1" x14ac:dyDescent="0.35">
      <c r="A21" s="320" t="s">
        <v>57</v>
      </c>
      <c r="B21" s="321"/>
      <c r="C21" s="321"/>
      <c r="D21" s="323"/>
      <c r="E21" s="323"/>
      <c r="F21" s="323"/>
      <c r="G21" s="323"/>
      <c r="H21" s="323"/>
      <c r="I21" s="323"/>
      <c r="J21" s="323"/>
      <c r="K21" s="323"/>
      <c r="L21" s="323"/>
      <c r="M21" s="324"/>
      <c r="P21" s="13"/>
      <c r="Q21" s="12"/>
      <c r="R21" s="13"/>
      <c r="S21" s="13"/>
      <c r="T21" s="13"/>
    </row>
    <row r="22" spans="1:20" ht="15" customHeight="1" thickBot="1" x14ac:dyDescent="0.35">
      <c r="A22" s="42">
        <v>10</v>
      </c>
      <c r="B22" s="17" t="s">
        <v>211</v>
      </c>
      <c r="C22" s="113" t="s">
        <v>95</v>
      </c>
      <c r="D22" s="55" t="s">
        <v>15</v>
      </c>
      <c r="E22" s="22">
        <v>2</v>
      </c>
      <c r="F22" s="23"/>
      <c r="G22" s="16">
        <v>2</v>
      </c>
      <c r="H22" s="16"/>
      <c r="I22" s="16"/>
      <c r="J22" s="16">
        <f t="shared" ref="J22:J26" si="5">SUM(F22:I22)*14</f>
        <v>28</v>
      </c>
      <c r="K22" s="16">
        <f t="shared" ref="K22:K26" si="6">E22*25-J22</f>
        <v>22</v>
      </c>
      <c r="L22" s="293" t="s">
        <v>24</v>
      </c>
      <c r="M22" s="294"/>
      <c r="P22" s="13"/>
      <c r="Q22" s="12"/>
      <c r="R22" s="13"/>
      <c r="S22" s="13"/>
      <c r="T22" s="13"/>
    </row>
    <row r="23" spans="1:20" ht="15" customHeight="1" thickBot="1" x14ac:dyDescent="0.35">
      <c r="A23" s="40">
        <v>11</v>
      </c>
      <c r="B23" s="17" t="s">
        <v>212</v>
      </c>
      <c r="C23" s="115" t="s">
        <v>96</v>
      </c>
      <c r="D23" s="53" t="s">
        <v>16</v>
      </c>
      <c r="E23" s="18">
        <v>4</v>
      </c>
      <c r="F23" s="20">
        <v>2</v>
      </c>
      <c r="G23" s="17">
        <v>2</v>
      </c>
      <c r="H23" s="17"/>
      <c r="I23" s="17"/>
      <c r="J23" s="17">
        <f t="shared" si="5"/>
        <v>56</v>
      </c>
      <c r="K23" s="17">
        <f t="shared" si="6"/>
        <v>44</v>
      </c>
      <c r="L23" s="299" t="s">
        <v>24</v>
      </c>
      <c r="M23" s="300"/>
      <c r="P23" s="13"/>
      <c r="Q23" s="12"/>
      <c r="R23" s="13"/>
      <c r="S23" s="13"/>
      <c r="T23" s="13"/>
    </row>
    <row r="24" spans="1:20" ht="15" customHeight="1" thickBot="1" x14ac:dyDescent="0.35">
      <c r="A24" s="62">
        <v>12</v>
      </c>
      <c r="B24" s="141" t="s">
        <v>255</v>
      </c>
      <c r="C24" s="212" t="s">
        <v>253</v>
      </c>
      <c r="D24" s="59" t="s">
        <v>16</v>
      </c>
      <c r="E24" s="131">
        <v>3</v>
      </c>
      <c r="F24" s="131"/>
      <c r="G24" s="131">
        <v>2</v>
      </c>
      <c r="H24" s="131"/>
      <c r="I24" s="122"/>
      <c r="J24" s="17">
        <f t="shared" ref="J24" si="7">SUM(F24:I24)*14</f>
        <v>28</v>
      </c>
      <c r="K24" s="17">
        <f t="shared" si="6"/>
        <v>47</v>
      </c>
      <c r="L24" s="317" t="s">
        <v>24</v>
      </c>
      <c r="M24" s="318"/>
      <c r="P24" s="13"/>
      <c r="Q24" s="12"/>
      <c r="R24" s="13"/>
      <c r="S24" s="13"/>
      <c r="T24" s="13"/>
    </row>
    <row r="25" spans="1:20" ht="15" customHeight="1" x14ac:dyDescent="0.3">
      <c r="A25" s="62">
        <v>13</v>
      </c>
      <c r="B25" s="17" t="s">
        <v>213</v>
      </c>
      <c r="C25" s="121" t="s">
        <v>49</v>
      </c>
      <c r="D25" s="120" t="s">
        <v>15</v>
      </c>
      <c r="E25" s="59">
        <v>2</v>
      </c>
      <c r="F25" s="122">
        <v>1</v>
      </c>
      <c r="G25" s="47">
        <v>1</v>
      </c>
      <c r="H25" s="47"/>
      <c r="I25" s="47"/>
      <c r="J25" s="17">
        <f t="shared" si="5"/>
        <v>28</v>
      </c>
      <c r="K25" s="17">
        <f t="shared" si="6"/>
        <v>22</v>
      </c>
      <c r="L25" s="299" t="s">
        <v>24</v>
      </c>
      <c r="M25" s="300"/>
      <c r="P25" s="13"/>
      <c r="Q25" s="12"/>
      <c r="R25" s="25"/>
      <c r="S25" s="25"/>
      <c r="T25" s="25"/>
    </row>
    <row r="26" spans="1:20" ht="27.6" customHeight="1" x14ac:dyDescent="0.3">
      <c r="A26" s="62">
        <v>14</v>
      </c>
      <c r="B26" s="17" t="s">
        <v>214</v>
      </c>
      <c r="C26" s="121" t="s">
        <v>50</v>
      </c>
      <c r="D26" s="120" t="s">
        <v>15</v>
      </c>
      <c r="E26" s="59">
        <v>3</v>
      </c>
      <c r="F26" s="371" t="s">
        <v>51</v>
      </c>
      <c r="G26" s="372"/>
      <c r="H26" s="372"/>
      <c r="I26" s="373"/>
      <c r="J26" s="17">
        <f t="shared" si="5"/>
        <v>0</v>
      </c>
      <c r="K26" s="17">
        <f t="shared" si="6"/>
        <v>75</v>
      </c>
      <c r="L26" s="299" t="s">
        <v>24</v>
      </c>
      <c r="M26" s="300"/>
      <c r="P26" s="13"/>
      <c r="Q26" s="12"/>
      <c r="R26" s="25"/>
      <c r="S26" s="25"/>
      <c r="T26" s="25"/>
    </row>
    <row r="27" spans="1:20" ht="21.6" customHeight="1" thickBot="1" x14ac:dyDescent="0.35">
      <c r="A27" s="123">
        <v>15</v>
      </c>
      <c r="B27" s="17" t="s">
        <v>215</v>
      </c>
      <c r="C27" s="50" t="s">
        <v>128</v>
      </c>
      <c r="D27" s="54" t="s">
        <v>15</v>
      </c>
      <c r="E27" s="19">
        <v>3</v>
      </c>
      <c r="F27" s="243" t="s">
        <v>137</v>
      </c>
      <c r="G27" s="244"/>
      <c r="H27" s="244"/>
      <c r="I27" s="245"/>
      <c r="J27" s="14">
        <f>SUM(F27:H27)*14</f>
        <v>0</v>
      </c>
      <c r="K27" s="14">
        <v>19</v>
      </c>
      <c r="L27" s="228" t="s">
        <v>24</v>
      </c>
      <c r="M27" s="229"/>
      <c r="P27" s="13"/>
      <c r="Q27" s="12"/>
      <c r="R27" s="25"/>
      <c r="S27" s="25"/>
      <c r="T27" s="25"/>
    </row>
    <row r="28" spans="1:20" ht="15.75" customHeight="1" x14ac:dyDescent="0.3">
      <c r="B28" s="234" t="s">
        <v>30</v>
      </c>
      <c r="C28" s="37" t="str">
        <f>Sem_I!C29</f>
        <v>Discipline Obligatorii:</v>
      </c>
      <c r="D28" s="237">
        <f>SUM(F9:I13)</f>
        <v>16</v>
      </c>
      <c r="E28" s="238"/>
      <c r="F28" s="238"/>
      <c r="G28" s="238"/>
      <c r="H28" s="238"/>
      <c r="I28" s="238"/>
      <c r="J28" s="238"/>
      <c r="K28" s="238"/>
      <c r="L28" s="238"/>
      <c r="M28" s="239"/>
      <c r="P28" s="26"/>
      <c r="Q28" s="12"/>
      <c r="R28" s="25"/>
      <c r="S28" s="25"/>
      <c r="T28" s="25"/>
    </row>
    <row r="29" spans="1:20" ht="15.75" customHeight="1" x14ac:dyDescent="0.3">
      <c r="B29" s="235"/>
      <c r="C29" s="38" t="str">
        <f>Sem_I!C30</f>
        <v>Discipline Opționale:</v>
      </c>
      <c r="D29" s="213">
        <f>SUM(F15:I18)</f>
        <v>6</v>
      </c>
      <c r="E29" s="214"/>
      <c r="F29" s="214"/>
      <c r="G29" s="214"/>
      <c r="H29" s="214"/>
      <c r="I29" s="214"/>
      <c r="J29" s="214"/>
      <c r="K29" s="214"/>
      <c r="L29" s="214"/>
      <c r="M29" s="215"/>
      <c r="P29" s="26"/>
      <c r="Q29" s="12"/>
      <c r="R29" s="25"/>
      <c r="S29" s="25"/>
      <c r="T29" s="25"/>
    </row>
    <row r="30" spans="1:20" ht="15.75" customHeight="1" thickBot="1" x14ac:dyDescent="0.35">
      <c r="B30" s="236"/>
      <c r="C30" s="39" t="str">
        <f>Sem_I!C31</f>
        <v>Discipline Facultative:</v>
      </c>
      <c r="D30" s="216">
        <f>SUM(F22:I27)</f>
        <v>10</v>
      </c>
      <c r="E30" s="217"/>
      <c r="F30" s="217"/>
      <c r="G30" s="217"/>
      <c r="H30" s="217"/>
      <c r="I30" s="217"/>
      <c r="J30" s="217"/>
      <c r="K30" s="217"/>
      <c r="L30" s="217"/>
      <c r="M30" s="218"/>
      <c r="P30" s="26"/>
      <c r="Q30" s="12"/>
      <c r="R30" s="25"/>
      <c r="S30" s="25"/>
      <c r="T30" s="25"/>
    </row>
    <row r="31" spans="1:20" s="30" customFormat="1" ht="15.75" customHeight="1" x14ac:dyDescent="0.2">
      <c r="A31" s="2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P31" s="34"/>
      <c r="Q31" s="35"/>
      <c r="R31" s="36"/>
      <c r="S31" s="36"/>
      <c r="T31" s="36"/>
    </row>
    <row r="32" spans="1:20" ht="18" customHeight="1" x14ac:dyDescent="0.3">
      <c r="B32" s="4" t="s">
        <v>34</v>
      </c>
      <c r="C32" s="9"/>
      <c r="D32" s="1"/>
      <c r="E32" s="256" t="s">
        <v>35</v>
      </c>
      <c r="F32" s="256"/>
      <c r="G32" s="4"/>
      <c r="H32" s="1"/>
      <c r="I32" s="1"/>
      <c r="J32" s="257" t="s">
        <v>36</v>
      </c>
      <c r="K32" s="257"/>
      <c r="L32" s="257"/>
      <c r="M32" s="257"/>
      <c r="P32" s="13"/>
      <c r="Q32" s="12"/>
      <c r="R32" s="268"/>
      <c r="S32" s="268"/>
      <c r="T32" s="268"/>
    </row>
    <row r="33" spans="2:20" ht="15" customHeight="1" x14ac:dyDescent="0.3">
      <c r="B33" s="262" t="str">
        <f>Sem_I!B34</f>
        <v>Mihnea-Cosmin COSTOIU</v>
      </c>
      <c r="C33" s="262"/>
      <c r="D33" s="258" t="str">
        <f>Sem_I!D34</f>
        <v>Carmen-Constantina NENU</v>
      </c>
      <c r="E33" s="258"/>
      <c r="F33" s="258"/>
      <c r="G33" s="258"/>
      <c r="H33" s="258"/>
      <c r="I33" s="258"/>
      <c r="J33" s="259" t="str">
        <f>Sem_I!J34</f>
        <v>Andreea DRĂGHICI</v>
      </c>
      <c r="K33" s="259"/>
      <c r="L33" s="259"/>
      <c r="M33" s="259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0" t="s">
        <v>58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x14ac:dyDescent="0.3">
      <c r="A50" s="261" t="s">
        <v>38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</row>
    <row r="51" spans="1:13" x14ac:dyDescent="0.3">
      <c r="B51" s="1"/>
      <c r="C51" s="1"/>
      <c r="D51" s="256"/>
      <c r="E51" s="256"/>
      <c r="F51" s="256"/>
      <c r="G51" s="256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6"/>
      <c r="F59" s="256"/>
      <c r="G59" s="256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256"/>
      <c r="F60" s="256"/>
      <c r="G60" s="256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sheetProtection formatCells="0" formatRows="0" insertRows="0" insertHyperlinks="0" deleteRows="0" sort="0" autoFilter="0" pivotTables="0"/>
  <protectedRanges>
    <protectedRange sqref="K1:L2 N9:XFD13 J15:XFD18 J22:XFD23 A15:A18 A22:A27 A9:A13 N24:XFD24" name="Editabil"/>
    <protectedRange sqref="C9:M13" name="Editabil_1"/>
    <protectedRange sqref="C15:I18" name="Editabil_2"/>
    <protectedRange sqref="C22:I23" name="Editabil_3"/>
    <protectedRange sqref="J24:M24" name="Editabil_4"/>
    <protectedRange sqref="B9:B13" name="Editabil_1_1_1"/>
    <protectedRange sqref="B15:B18" name="Editabil_1_1_2"/>
    <protectedRange sqref="B22:B27" name="Editabil_1_1_3"/>
  </protectedRanges>
  <mergeCells count="70">
    <mergeCell ref="R32:T32"/>
    <mergeCell ref="B33:C33"/>
    <mergeCell ref="D33:I33"/>
    <mergeCell ref="J33:M33"/>
    <mergeCell ref="A49:M49"/>
    <mergeCell ref="E32:F32"/>
    <mergeCell ref="J32:M32"/>
    <mergeCell ref="E59:G59"/>
    <mergeCell ref="E60:G60"/>
    <mergeCell ref="D51:G51"/>
    <mergeCell ref="A50:M50"/>
    <mergeCell ref="L27:M27"/>
    <mergeCell ref="F27:I27"/>
    <mergeCell ref="L25:M25"/>
    <mergeCell ref="K17:K18"/>
    <mergeCell ref="B28:B30"/>
    <mergeCell ref="D28:M28"/>
    <mergeCell ref="D29:M29"/>
    <mergeCell ref="D30:M30"/>
    <mergeCell ref="L23:M23"/>
    <mergeCell ref="L22:M22"/>
    <mergeCell ref="A21:M21"/>
    <mergeCell ref="A19:C20"/>
    <mergeCell ref="E19:E20"/>
    <mergeCell ref="J19:J20"/>
    <mergeCell ref="K19:K20"/>
    <mergeCell ref="D17:D18"/>
    <mergeCell ref="E17:E18"/>
    <mergeCell ref="F17:F18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H17:H18"/>
    <mergeCell ref="I17:I18"/>
    <mergeCell ref="J17:J18"/>
    <mergeCell ref="L11:M11"/>
    <mergeCell ref="A14:M14"/>
    <mergeCell ref="E15:E16"/>
    <mergeCell ref="D15:D16"/>
    <mergeCell ref="F15:F16"/>
    <mergeCell ref="G15:G16"/>
    <mergeCell ref="H15:H16"/>
    <mergeCell ref="I15:I16"/>
    <mergeCell ref="L24:M24"/>
    <mergeCell ref="F26:I26"/>
    <mergeCell ref="L26:M26"/>
    <mergeCell ref="A8:M8"/>
    <mergeCell ref="A6:A7"/>
    <mergeCell ref="B6:B7"/>
    <mergeCell ref="C6:C7"/>
    <mergeCell ref="L15:M16"/>
    <mergeCell ref="L9:M9"/>
    <mergeCell ref="J15:J16"/>
    <mergeCell ref="K15:K16"/>
    <mergeCell ref="G17:G18"/>
    <mergeCell ref="L10:M10"/>
    <mergeCell ref="L12:M12"/>
    <mergeCell ref="L13:M13"/>
    <mergeCell ref="L17:M18"/>
  </mergeCells>
  <conditionalFormatting sqref="D1:D15 D17">
    <cfRule type="cellIs" dxfId="102" priority="32" operator="equal">
      <formula>"DI"</formula>
    </cfRule>
    <cfRule type="cellIs" dxfId="101" priority="33" operator="equal">
      <formula>"DM"</formula>
    </cfRule>
    <cfRule type="cellIs" dxfId="100" priority="34" operator="equal">
      <formula>"DJ"</formula>
    </cfRule>
    <cfRule type="cellIs" dxfId="99" priority="35" operator="equal">
      <formula>"D"</formula>
    </cfRule>
    <cfRule type="cellIs" dxfId="98" priority="36" operator="equal">
      <formula>"SI"</formula>
    </cfRule>
    <cfRule type="cellIs" dxfId="97" priority="37" operator="equal">
      <formula>"SM"</formula>
    </cfRule>
    <cfRule type="cellIs" dxfId="96" priority="38" operator="equal">
      <formula>"SJ"</formula>
    </cfRule>
    <cfRule type="cellIs" dxfId="95" priority="39" operator="equal">
      <formula>"S"</formula>
    </cfRule>
    <cfRule type="cellIs" dxfId="94" priority="40" operator="equal">
      <formula>"C"</formula>
    </cfRule>
    <cfRule type="cellIs" dxfId="93" priority="41" operator="equal">
      <formula>"F"</formula>
    </cfRule>
  </conditionalFormatting>
  <conditionalFormatting sqref="D19:D48">
    <cfRule type="cellIs" dxfId="92" priority="1" operator="equal">
      <formula>"DI"</formula>
    </cfRule>
    <cfRule type="cellIs" dxfId="91" priority="2" operator="equal">
      <formula>"DM"</formula>
    </cfRule>
    <cfRule type="cellIs" dxfId="90" priority="3" operator="equal">
      <formula>"DJ"</formula>
    </cfRule>
    <cfRule type="cellIs" dxfId="89" priority="4" operator="equal">
      <formula>"D"</formula>
    </cfRule>
    <cfRule type="cellIs" dxfId="88" priority="5" operator="equal">
      <formula>"SI"</formula>
    </cfRule>
    <cfRule type="cellIs" dxfId="87" priority="6" operator="equal">
      <formula>"SM"</formula>
    </cfRule>
    <cfRule type="cellIs" dxfId="86" priority="7" operator="equal">
      <formula>"SJ"</formula>
    </cfRule>
    <cfRule type="cellIs" dxfId="85" priority="8" operator="equal">
      <formula>"S"</formula>
    </cfRule>
    <cfRule type="cellIs" dxfId="84" priority="9" operator="equal">
      <formula>"C"</formula>
    </cfRule>
    <cfRule type="cellIs" dxfId="83" priority="10" operator="equal">
      <formula>"F"</formula>
    </cfRule>
  </conditionalFormatting>
  <conditionalFormatting sqref="D24">
    <cfRule type="cellIs" dxfId="82" priority="11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horizontalDpi="300" verticalDpi="300" r:id="rId1"/>
  <rowBreaks count="1" manualBreakCount="1">
    <brk id="3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4" zoomScale="90" zoomScaleNormal="90" zoomScaleSheetLayoutView="70" workbookViewId="0">
      <selection activeCell="K25" sqref="K25"/>
    </sheetView>
  </sheetViews>
  <sheetFormatPr defaultRowHeight="14.4" x14ac:dyDescent="0.3"/>
  <cols>
    <col min="1" max="1" width="4.6640625" style="24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7"/>
      <c r="Q1" s="67"/>
      <c r="R1" s="67"/>
      <c r="S1" s="67"/>
      <c r="T1" s="67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262" t="str">
        <f>Sem_V!K2</f>
        <v>2026 - 2027</v>
      </c>
      <c r="L2" s="262"/>
      <c r="P2" s="13"/>
      <c r="Q2" s="13"/>
      <c r="R2" s="13"/>
      <c r="S2" s="13"/>
      <c r="T2" s="13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tr">
        <f>Sem_V!K3</f>
        <v>III</v>
      </c>
      <c r="L3" s="262"/>
      <c r="P3" s="13"/>
      <c r="Q3" s="13"/>
      <c r="R3" s="13"/>
      <c r="S3" s="13"/>
      <c r="T3" s="13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39</v>
      </c>
      <c r="L4" s="262"/>
      <c r="P4" s="13"/>
      <c r="Q4" s="13"/>
      <c r="R4" s="13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384" t="s">
        <v>44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13"/>
      <c r="Q6" s="13"/>
      <c r="R6" s="13"/>
      <c r="S6" s="13"/>
      <c r="T6" s="13"/>
    </row>
    <row r="7" spans="1:20" ht="15" thickBot="1" x14ac:dyDescent="0.35">
      <c r="A7" s="385"/>
      <c r="B7" s="281"/>
      <c r="C7" s="281"/>
      <c r="D7" s="281"/>
      <c r="E7" s="283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281"/>
      <c r="M7" s="287"/>
      <c r="P7" s="13"/>
      <c r="Q7" s="13"/>
      <c r="R7" s="13"/>
      <c r="S7" s="13"/>
      <c r="T7" s="13"/>
    </row>
    <row r="8" spans="1:20" ht="15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13"/>
      <c r="Q8" s="13"/>
      <c r="R8" s="13"/>
      <c r="S8" s="13"/>
      <c r="T8" s="13"/>
    </row>
    <row r="9" spans="1:20" ht="15" customHeight="1" thickBot="1" x14ac:dyDescent="0.35">
      <c r="A9" s="43">
        <v>1</v>
      </c>
      <c r="B9" s="17" t="s">
        <v>256</v>
      </c>
      <c r="C9" s="48" t="s">
        <v>97</v>
      </c>
      <c r="D9" s="22" t="s">
        <v>22</v>
      </c>
      <c r="E9" s="124">
        <v>5</v>
      </c>
      <c r="F9" s="2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293" t="s">
        <v>23</v>
      </c>
      <c r="M9" s="294"/>
      <c r="P9" s="13"/>
      <c r="Q9" s="13"/>
      <c r="R9" s="13"/>
      <c r="S9" s="13"/>
      <c r="T9" s="13"/>
    </row>
    <row r="10" spans="1:20" ht="15" customHeight="1" thickBot="1" x14ac:dyDescent="0.35">
      <c r="A10" s="44">
        <v>2</v>
      </c>
      <c r="B10" s="17" t="s">
        <v>216</v>
      </c>
      <c r="C10" s="49" t="s">
        <v>247</v>
      </c>
      <c r="D10" s="18" t="s">
        <v>22</v>
      </c>
      <c r="E10" s="125">
        <v>5</v>
      </c>
      <c r="F10" s="20">
        <v>2</v>
      </c>
      <c r="G10" s="17">
        <v>1</v>
      </c>
      <c r="H10" s="17"/>
      <c r="I10" s="17"/>
      <c r="J10" s="17">
        <f>SUM(F10:I10)*14</f>
        <v>42</v>
      </c>
      <c r="K10" s="17">
        <f>E10*25-J10</f>
        <v>83</v>
      </c>
      <c r="L10" s="299" t="s">
        <v>23</v>
      </c>
      <c r="M10" s="300"/>
      <c r="P10" s="13"/>
      <c r="Q10" s="13"/>
      <c r="R10" s="13"/>
      <c r="S10" s="13"/>
      <c r="T10" s="13"/>
    </row>
    <row r="11" spans="1:20" ht="15" customHeight="1" thickBot="1" x14ac:dyDescent="0.35">
      <c r="A11" s="44">
        <v>3</v>
      </c>
      <c r="B11" s="17" t="s">
        <v>217</v>
      </c>
      <c r="C11" s="49" t="s">
        <v>248</v>
      </c>
      <c r="D11" s="18" t="s">
        <v>22</v>
      </c>
      <c r="E11" s="125">
        <v>5</v>
      </c>
      <c r="F11" s="20">
        <v>2</v>
      </c>
      <c r="G11" s="17">
        <v>2</v>
      </c>
      <c r="H11" s="17"/>
      <c r="I11" s="17"/>
      <c r="J11" s="17">
        <f>SUM(F11:I11)*14</f>
        <v>56</v>
      </c>
      <c r="K11" s="17">
        <f>E11*25-J11</f>
        <v>69</v>
      </c>
      <c r="L11" s="317" t="s">
        <v>23</v>
      </c>
      <c r="M11" s="318"/>
      <c r="P11" s="13"/>
      <c r="Q11" s="13"/>
      <c r="R11" s="13"/>
      <c r="S11" s="13"/>
      <c r="T11" s="13"/>
    </row>
    <row r="12" spans="1:20" ht="15" thickBot="1" x14ac:dyDescent="0.35">
      <c r="A12" s="44">
        <v>4</v>
      </c>
      <c r="B12" s="17" t="s">
        <v>257</v>
      </c>
      <c r="C12" s="49" t="s">
        <v>249</v>
      </c>
      <c r="D12" s="18" t="s">
        <v>16</v>
      </c>
      <c r="E12" s="125">
        <v>5</v>
      </c>
      <c r="F12" s="20">
        <v>2</v>
      </c>
      <c r="G12" s="17">
        <v>2</v>
      </c>
      <c r="H12" s="17"/>
      <c r="I12" s="17"/>
      <c r="J12" s="17">
        <f t="shared" ref="J12:J13" si="0">SUM(F12:I12)*14</f>
        <v>56</v>
      </c>
      <c r="K12" s="17">
        <f t="shared" ref="K12:K13" si="1">E12*25-J12</f>
        <v>69</v>
      </c>
      <c r="L12" s="299" t="s">
        <v>23</v>
      </c>
      <c r="M12" s="300"/>
      <c r="P12" s="13"/>
      <c r="Q12" s="13"/>
      <c r="R12" s="13"/>
      <c r="S12" s="13"/>
      <c r="T12" s="13"/>
    </row>
    <row r="13" spans="1:20" ht="15" thickBot="1" x14ac:dyDescent="0.35">
      <c r="A13" s="44">
        <v>5</v>
      </c>
      <c r="B13" s="17" t="s">
        <v>218</v>
      </c>
      <c r="C13" s="49" t="s">
        <v>98</v>
      </c>
      <c r="D13" s="18" t="s">
        <v>16</v>
      </c>
      <c r="E13" s="125">
        <v>5</v>
      </c>
      <c r="F13" s="20">
        <v>2</v>
      </c>
      <c r="G13" s="17">
        <v>2</v>
      </c>
      <c r="H13" s="17"/>
      <c r="I13" s="17"/>
      <c r="J13" s="17">
        <f t="shared" si="0"/>
        <v>56</v>
      </c>
      <c r="K13" s="17">
        <f t="shared" si="1"/>
        <v>69</v>
      </c>
      <c r="L13" s="299" t="s">
        <v>24</v>
      </c>
      <c r="M13" s="300"/>
      <c r="P13" s="13"/>
      <c r="Q13" s="13"/>
      <c r="R13" s="13"/>
      <c r="S13" s="13"/>
      <c r="T13" s="13"/>
    </row>
    <row r="14" spans="1:20" ht="14.4" customHeight="1" thickBot="1" x14ac:dyDescent="0.35">
      <c r="A14" s="374" t="s">
        <v>56</v>
      </c>
      <c r="B14" s="303"/>
      <c r="C14" s="303"/>
      <c r="D14" s="303"/>
      <c r="E14" s="302"/>
      <c r="F14" s="302"/>
      <c r="G14" s="302"/>
      <c r="H14" s="302"/>
      <c r="I14" s="302"/>
      <c r="J14" s="302"/>
      <c r="K14" s="302"/>
      <c r="L14" s="302"/>
      <c r="M14" s="304"/>
      <c r="P14" s="13"/>
      <c r="Q14" s="13"/>
      <c r="R14" s="13"/>
      <c r="S14" s="13"/>
      <c r="T14" s="13"/>
    </row>
    <row r="15" spans="1:20" ht="15" customHeight="1" thickBot="1" x14ac:dyDescent="0.35">
      <c r="A15" s="43">
        <v>6</v>
      </c>
      <c r="B15" s="17" t="s">
        <v>258</v>
      </c>
      <c r="C15" s="126" t="s">
        <v>99</v>
      </c>
      <c r="D15" s="395" t="s">
        <v>16</v>
      </c>
      <c r="E15" s="375">
        <v>5</v>
      </c>
      <c r="F15" s="378">
        <v>2</v>
      </c>
      <c r="G15" s="293">
        <v>1</v>
      </c>
      <c r="H15" s="293"/>
      <c r="I15" s="293"/>
      <c r="J15" s="293">
        <f t="shared" ref="J15" si="2">SUM(F15:I15)*14</f>
        <v>42</v>
      </c>
      <c r="K15" s="293">
        <f>E15*25-J15</f>
        <v>83</v>
      </c>
      <c r="L15" s="293" t="s">
        <v>24</v>
      </c>
      <c r="M15" s="294"/>
      <c r="N15" s="61"/>
      <c r="P15" s="13"/>
      <c r="Q15" s="13"/>
      <c r="R15" s="13"/>
      <c r="S15" s="13"/>
      <c r="T15" s="13"/>
    </row>
    <row r="16" spans="1:20" ht="15" customHeight="1" thickBot="1" x14ac:dyDescent="0.35">
      <c r="A16" s="127">
        <v>7</v>
      </c>
      <c r="B16" s="17" t="s">
        <v>219</v>
      </c>
      <c r="C16" s="128" t="s">
        <v>100</v>
      </c>
      <c r="D16" s="396"/>
      <c r="E16" s="397"/>
      <c r="F16" s="245"/>
      <c r="G16" s="228"/>
      <c r="H16" s="228"/>
      <c r="I16" s="228"/>
      <c r="J16" s="228"/>
      <c r="K16" s="228"/>
      <c r="L16" s="228"/>
      <c r="M16" s="229"/>
      <c r="P16" s="13"/>
      <c r="Q16" s="13"/>
      <c r="R16" s="13"/>
      <c r="S16" s="13"/>
      <c r="T16" s="13"/>
    </row>
    <row r="17" spans="1:20" ht="15" customHeight="1" x14ac:dyDescent="0.3">
      <c r="A17" s="390" t="s">
        <v>25</v>
      </c>
      <c r="B17" s="391"/>
      <c r="C17" s="392"/>
      <c r="D17" s="105" t="s">
        <v>26</v>
      </c>
      <c r="E17" s="328">
        <f t="shared" ref="E17:K17" si="3">SUM(E9:E16)</f>
        <v>30</v>
      </c>
      <c r="F17" s="106">
        <f t="shared" si="3"/>
        <v>12</v>
      </c>
      <c r="G17" s="107">
        <f t="shared" si="3"/>
        <v>10</v>
      </c>
      <c r="H17" s="107">
        <f t="shared" si="3"/>
        <v>0</v>
      </c>
      <c r="I17" s="107">
        <f t="shared" si="3"/>
        <v>0</v>
      </c>
      <c r="J17" s="315">
        <f t="shared" si="3"/>
        <v>308</v>
      </c>
      <c r="K17" s="315">
        <f t="shared" si="3"/>
        <v>442</v>
      </c>
      <c r="L17" s="129" t="s">
        <v>27</v>
      </c>
      <c r="M17" s="130" t="s">
        <v>24</v>
      </c>
      <c r="P17" s="13"/>
      <c r="Q17" s="13"/>
      <c r="R17" s="13"/>
      <c r="S17" s="13"/>
      <c r="T17" s="13"/>
    </row>
    <row r="18" spans="1:20" ht="15" customHeight="1" thickBot="1" x14ac:dyDescent="0.35">
      <c r="A18" s="393"/>
      <c r="B18" s="316"/>
      <c r="C18" s="394"/>
      <c r="D18" s="109" t="s">
        <v>28</v>
      </c>
      <c r="E18" s="329"/>
      <c r="F18" s="110">
        <f>COUNT(F9:F16)</f>
        <v>6</v>
      </c>
      <c r="G18" s="111">
        <f>COUNT(G9:G16)</f>
        <v>6</v>
      </c>
      <c r="H18" s="111">
        <f>COUNT(H9:H16)</f>
        <v>0</v>
      </c>
      <c r="I18" s="111">
        <f>COUNT(I9:I16)</f>
        <v>0</v>
      </c>
      <c r="J18" s="316"/>
      <c r="K18" s="316"/>
      <c r="L18" s="14">
        <f>COUNTIF(L1:L17,"=E")</f>
        <v>4</v>
      </c>
      <c r="M18" s="15">
        <f>COUNTIF(L1:L17,"=V")+COUNTIF(L1:L17,"=C")</f>
        <v>2</v>
      </c>
      <c r="P18" s="13"/>
      <c r="Q18" s="13"/>
      <c r="R18" s="13"/>
      <c r="S18" s="13"/>
      <c r="T18" s="13"/>
    </row>
    <row r="19" spans="1:20" ht="15" customHeight="1" thickBot="1" x14ac:dyDescent="0.35">
      <c r="A19" s="386" t="s">
        <v>57</v>
      </c>
      <c r="B19" s="387"/>
      <c r="C19" s="387"/>
      <c r="D19" s="387"/>
      <c r="E19" s="388"/>
      <c r="F19" s="388"/>
      <c r="G19" s="388"/>
      <c r="H19" s="388"/>
      <c r="I19" s="388"/>
      <c r="J19" s="388"/>
      <c r="K19" s="388"/>
      <c r="L19" s="388"/>
      <c r="M19" s="389"/>
      <c r="P19" s="13"/>
      <c r="Q19" s="12"/>
      <c r="R19" s="13"/>
      <c r="S19" s="13"/>
      <c r="T19" s="13"/>
    </row>
    <row r="20" spans="1:20" ht="15" customHeight="1" thickBot="1" x14ac:dyDescent="0.35">
      <c r="A20" s="140">
        <v>8</v>
      </c>
      <c r="B20" s="141" t="s">
        <v>259</v>
      </c>
      <c r="C20" s="168" t="s">
        <v>88</v>
      </c>
      <c r="D20" s="154" t="s">
        <v>16</v>
      </c>
      <c r="E20" s="154">
        <v>4</v>
      </c>
      <c r="F20" s="368" t="s">
        <v>138</v>
      </c>
      <c r="G20" s="382"/>
      <c r="H20" s="382"/>
      <c r="I20" s="383"/>
      <c r="J20" s="146">
        <f>SUM(F20:I20)*14</f>
        <v>0</v>
      </c>
      <c r="K20" s="146">
        <v>16</v>
      </c>
      <c r="L20" s="331" t="s">
        <v>24</v>
      </c>
      <c r="M20" s="332"/>
      <c r="P20" s="13"/>
      <c r="Q20" s="12"/>
      <c r="R20" s="13"/>
      <c r="S20" s="13"/>
      <c r="T20" s="13"/>
    </row>
    <row r="21" spans="1:20" ht="15" customHeight="1" thickBot="1" x14ac:dyDescent="0.35">
      <c r="A21" s="45">
        <v>9</v>
      </c>
      <c r="B21" s="17" t="s">
        <v>260</v>
      </c>
      <c r="C21" s="121" t="s">
        <v>101</v>
      </c>
      <c r="D21" s="59" t="s">
        <v>15</v>
      </c>
      <c r="E21" s="131">
        <v>2</v>
      </c>
      <c r="F21" s="131"/>
      <c r="G21" s="131">
        <v>2</v>
      </c>
      <c r="H21" s="131"/>
      <c r="I21" s="122"/>
      <c r="J21" s="46">
        <v>28</v>
      </c>
      <c r="K21" s="16">
        <f>E21*25-J21</f>
        <v>22</v>
      </c>
      <c r="L21" s="299" t="s">
        <v>24</v>
      </c>
      <c r="M21" s="300"/>
      <c r="P21" s="13"/>
      <c r="Q21" s="12"/>
      <c r="R21" s="13"/>
      <c r="S21" s="13"/>
      <c r="T21" s="13"/>
    </row>
    <row r="22" spans="1:20" ht="15" customHeight="1" thickBot="1" x14ac:dyDescent="0.35">
      <c r="A22" s="45">
        <v>10</v>
      </c>
      <c r="B22" s="17" t="s">
        <v>261</v>
      </c>
      <c r="C22" s="121" t="s">
        <v>102</v>
      </c>
      <c r="D22" s="59" t="s">
        <v>16</v>
      </c>
      <c r="E22" s="131">
        <v>2</v>
      </c>
      <c r="F22" s="131">
        <v>1</v>
      </c>
      <c r="G22" s="131">
        <v>1</v>
      </c>
      <c r="H22" s="131"/>
      <c r="I22" s="122"/>
      <c r="J22" s="17">
        <f t="shared" ref="J22" si="4">SUM(F22:I22)*14</f>
        <v>28</v>
      </c>
      <c r="K22" s="17">
        <f t="shared" ref="K22" si="5">E22*25-J22</f>
        <v>22</v>
      </c>
      <c r="L22" s="317" t="s">
        <v>24</v>
      </c>
      <c r="M22" s="318"/>
      <c r="P22" s="13"/>
      <c r="Q22" s="12"/>
      <c r="R22" s="13"/>
      <c r="S22" s="13"/>
      <c r="T22" s="13"/>
    </row>
    <row r="23" spans="1:20" ht="15" customHeight="1" thickBot="1" x14ac:dyDescent="0.35">
      <c r="A23" s="44">
        <v>11</v>
      </c>
      <c r="B23" s="141" t="s">
        <v>262</v>
      </c>
      <c r="C23" s="121" t="s">
        <v>254</v>
      </c>
      <c r="D23" s="59" t="s">
        <v>16</v>
      </c>
      <c r="E23" s="131">
        <v>3</v>
      </c>
      <c r="F23" s="131"/>
      <c r="G23" s="131">
        <v>2</v>
      </c>
      <c r="H23" s="131"/>
      <c r="I23" s="122"/>
      <c r="J23" s="17">
        <f t="shared" ref="J23:J26" si="6">SUM(F23:I23)*14</f>
        <v>28</v>
      </c>
      <c r="K23" s="17">
        <f t="shared" ref="K23:K26" si="7">E23*25-J23</f>
        <v>47</v>
      </c>
      <c r="L23" s="317" t="s">
        <v>24</v>
      </c>
      <c r="M23" s="318"/>
      <c r="P23" s="13"/>
      <c r="Q23" s="12"/>
      <c r="R23" s="13"/>
      <c r="S23" s="13"/>
      <c r="T23" s="13"/>
    </row>
    <row r="24" spans="1:20" ht="15" customHeight="1" x14ac:dyDescent="0.3">
      <c r="A24" s="123">
        <v>12</v>
      </c>
      <c r="B24" s="17" t="s">
        <v>139</v>
      </c>
      <c r="C24" s="121" t="s">
        <v>45</v>
      </c>
      <c r="D24" s="59" t="s">
        <v>15</v>
      </c>
      <c r="E24" s="120">
        <v>3</v>
      </c>
      <c r="F24" s="132">
        <v>1</v>
      </c>
      <c r="G24" s="47">
        <v>1</v>
      </c>
      <c r="H24" s="47"/>
      <c r="I24" s="47"/>
      <c r="J24" s="17">
        <f t="shared" si="6"/>
        <v>28</v>
      </c>
      <c r="K24" s="17">
        <f t="shared" si="7"/>
        <v>47</v>
      </c>
      <c r="L24" s="299" t="s">
        <v>23</v>
      </c>
      <c r="M24" s="300"/>
      <c r="P24" s="13"/>
      <c r="Q24" s="12"/>
      <c r="R24" s="25"/>
      <c r="S24" s="25"/>
      <c r="T24" s="25"/>
    </row>
    <row r="25" spans="1:20" ht="28.8" customHeight="1" x14ac:dyDescent="0.3">
      <c r="A25" s="123">
        <v>13</v>
      </c>
      <c r="B25" s="17" t="s">
        <v>140</v>
      </c>
      <c r="C25" s="121" t="s">
        <v>250</v>
      </c>
      <c r="D25" s="59" t="s">
        <v>15</v>
      </c>
      <c r="E25" s="120">
        <v>2</v>
      </c>
      <c r="F25" s="399" t="s">
        <v>129</v>
      </c>
      <c r="G25" s="400"/>
      <c r="H25" s="400"/>
      <c r="I25" s="401"/>
      <c r="J25" s="17">
        <f t="shared" si="6"/>
        <v>0</v>
      </c>
      <c r="K25" s="17">
        <f t="shared" si="7"/>
        <v>50</v>
      </c>
      <c r="L25" s="299" t="s">
        <v>24</v>
      </c>
      <c r="M25" s="300"/>
      <c r="P25" s="13"/>
      <c r="Q25" s="12"/>
      <c r="R25" s="25"/>
      <c r="S25" s="25"/>
      <c r="T25" s="25"/>
    </row>
    <row r="26" spans="1:20" x14ac:dyDescent="0.3">
      <c r="A26" s="123">
        <v>14</v>
      </c>
      <c r="B26" s="17" t="s">
        <v>220</v>
      </c>
      <c r="C26" s="121" t="s">
        <v>46</v>
      </c>
      <c r="D26" s="59" t="s">
        <v>15</v>
      </c>
      <c r="E26" s="120">
        <v>5</v>
      </c>
      <c r="F26" s="132"/>
      <c r="G26" s="47"/>
      <c r="H26" s="47"/>
      <c r="I26" s="47"/>
      <c r="J26" s="17">
        <f t="shared" si="6"/>
        <v>0</v>
      </c>
      <c r="K26" s="17">
        <f t="shared" si="7"/>
        <v>125</v>
      </c>
      <c r="L26" s="299" t="s">
        <v>23</v>
      </c>
      <c r="M26" s="300"/>
      <c r="P26" s="13"/>
      <c r="Q26" s="12"/>
      <c r="R26" s="25"/>
      <c r="S26" s="25"/>
      <c r="T26" s="25"/>
    </row>
    <row r="27" spans="1:20" ht="15" customHeight="1" thickBot="1" x14ac:dyDescent="0.35">
      <c r="A27" s="123">
        <v>15</v>
      </c>
      <c r="B27" s="17" t="s">
        <v>221</v>
      </c>
      <c r="C27" s="50" t="s">
        <v>130</v>
      </c>
      <c r="D27" s="19" t="s">
        <v>15</v>
      </c>
      <c r="E27" s="54">
        <v>3</v>
      </c>
      <c r="F27" s="243" t="s">
        <v>137</v>
      </c>
      <c r="G27" s="244"/>
      <c r="H27" s="244"/>
      <c r="I27" s="245"/>
      <c r="J27" s="14">
        <f>SUM(F27:H27)*14</f>
        <v>0</v>
      </c>
      <c r="K27" s="14">
        <v>19</v>
      </c>
      <c r="L27" s="228" t="s">
        <v>24</v>
      </c>
      <c r="M27" s="229"/>
      <c r="P27" s="13"/>
      <c r="Q27" s="12"/>
      <c r="R27" s="25"/>
      <c r="S27" s="25"/>
      <c r="T27" s="25"/>
    </row>
    <row r="28" spans="1:20" ht="18" customHeight="1" thickBot="1" x14ac:dyDescent="0.35">
      <c r="B28" s="3"/>
      <c r="C28" s="3"/>
      <c r="D28" s="1"/>
      <c r="E28" s="3"/>
      <c r="F28" s="3"/>
      <c r="G28" s="3"/>
      <c r="H28" s="1"/>
      <c r="I28" s="1"/>
      <c r="J28" s="3"/>
      <c r="K28" s="3"/>
      <c r="L28" s="398"/>
      <c r="M28" s="398"/>
      <c r="P28" s="13"/>
      <c r="Q28" s="13"/>
      <c r="R28" s="13"/>
      <c r="S28" s="13"/>
      <c r="T28" s="13"/>
    </row>
    <row r="29" spans="1:20" ht="15" customHeight="1" x14ac:dyDescent="0.3">
      <c r="B29" s="234" t="s">
        <v>30</v>
      </c>
      <c r="C29" s="37" t="str">
        <f>Sem_I!C29</f>
        <v>Discipline Obligatorii:</v>
      </c>
      <c r="D29" s="237">
        <f>SUM(F9:I13)</f>
        <v>19</v>
      </c>
      <c r="E29" s="238"/>
      <c r="F29" s="238"/>
      <c r="G29" s="238"/>
      <c r="H29" s="238"/>
      <c r="I29" s="238"/>
      <c r="J29" s="238"/>
      <c r="K29" s="238"/>
      <c r="L29" s="238"/>
      <c r="M29" s="239"/>
      <c r="P29" s="13"/>
      <c r="Q29" s="13"/>
      <c r="R29" s="13"/>
      <c r="S29" s="13"/>
      <c r="T29" s="13"/>
    </row>
    <row r="30" spans="1:20" ht="15" customHeight="1" x14ac:dyDescent="0.3">
      <c r="B30" s="235"/>
      <c r="C30" s="38" t="str">
        <f>Sem_I!C30</f>
        <v>Discipline Opționale:</v>
      </c>
      <c r="D30" s="213">
        <f>SUM(F15:I16)</f>
        <v>3</v>
      </c>
      <c r="E30" s="214"/>
      <c r="F30" s="214"/>
      <c r="G30" s="214"/>
      <c r="H30" s="214"/>
      <c r="I30" s="214"/>
      <c r="J30" s="214"/>
      <c r="K30" s="214"/>
      <c r="L30" s="214"/>
      <c r="M30" s="215"/>
      <c r="P30" s="13"/>
      <c r="Q30" s="13"/>
      <c r="R30" s="13"/>
      <c r="S30" s="13"/>
      <c r="T30" s="13"/>
    </row>
    <row r="31" spans="1:20" ht="15" thickBot="1" x14ac:dyDescent="0.35">
      <c r="B31" s="236"/>
      <c r="C31" s="39" t="str">
        <f>Sem_I!C31</f>
        <v>Discipline Facultative:</v>
      </c>
      <c r="D31" s="216">
        <f>SUM(F20:I27)</f>
        <v>8</v>
      </c>
      <c r="E31" s="217"/>
      <c r="F31" s="217"/>
      <c r="G31" s="217"/>
      <c r="H31" s="217"/>
      <c r="I31" s="217"/>
      <c r="J31" s="217"/>
      <c r="K31" s="217"/>
      <c r="L31" s="217"/>
      <c r="M31" s="218"/>
      <c r="P31" s="13"/>
      <c r="Q31" s="13"/>
      <c r="R31" s="13"/>
      <c r="S31" s="13"/>
      <c r="T31" s="13"/>
    </row>
    <row r="32" spans="1:20" x14ac:dyDescent="0.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P32" s="13"/>
      <c r="Q32" s="13"/>
      <c r="R32" s="13"/>
      <c r="S32" s="13"/>
      <c r="T32" s="13"/>
    </row>
    <row r="33" spans="2:20" x14ac:dyDescent="0.3">
      <c r="B33" s="4" t="s">
        <v>34</v>
      </c>
      <c r="C33" s="9"/>
      <c r="D33" s="1"/>
      <c r="E33" s="256" t="s">
        <v>35</v>
      </c>
      <c r="F33" s="256"/>
      <c r="G33" s="4"/>
      <c r="H33" s="1"/>
      <c r="I33" s="1"/>
      <c r="J33" s="257" t="s">
        <v>36</v>
      </c>
      <c r="K33" s="257"/>
      <c r="L33" s="257"/>
      <c r="M33" s="257"/>
      <c r="P33" s="13"/>
      <c r="Q33" s="13"/>
      <c r="R33" s="13"/>
      <c r="S33" s="13"/>
      <c r="T33" s="13"/>
    </row>
    <row r="34" spans="2:20" x14ac:dyDescent="0.3">
      <c r="B34" s="262" t="str">
        <f>Sem_I!B34</f>
        <v>Mihnea-Cosmin COSTOIU</v>
      </c>
      <c r="C34" s="262"/>
      <c r="D34" s="258" t="str">
        <f>Sem_I!D34</f>
        <v>Carmen-Constantina NENU</v>
      </c>
      <c r="E34" s="258"/>
      <c r="F34" s="258"/>
      <c r="G34" s="258"/>
      <c r="H34" s="258"/>
      <c r="I34" s="258"/>
      <c r="J34" s="259" t="str">
        <f>Sem_I!J34</f>
        <v>Andreea DRĂGHICI</v>
      </c>
      <c r="K34" s="259"/>
      <c r="L34" s="259"/>
      <c r="M34" s="259"/>
      <c r="P34" s="13"/>
      <c r="Q34" s="13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3"/>
      <c r="Q35" s="13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3"/>
      <c r="Q36" s="13"/>
      <c r="R36" s="13"/>
      <c r="S36" s="13"/>
      <c r="T36" s="13"/>
    </row>
    <row r="37" spans="2:20" ht="15" customHeight="1" x14ac:dyDescent="0.3">
      <c r="B37" s="1"/>
      <c r="C37" s="1"/>
      <c r="H37" s="4"/>
      <c r="I37" s="4"/>
      <c r="J37" s="1"/>
      <c r="K37" s="1"/>
      <c r="L37" s="1"/>
    </row>
    <row r="38" spans="2:20" ht="15" customHeight="1" x14ac:dyDescent="0.3">
      <c r="B38" s="1"/>
      <c r="C38" s="1"/>
      <c r="H38" s="4"/>
      <c r="I38" s="4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H46" s="1"/>
      <c r="I46" s="1"/>
      <c r="J46" s="1"/>
      <c r="K46" s="1"/>
      <c r="L46" s="1"/>
    </row>
    <row r="47" spans="2:20" x14ac:dyDescent="0.3">
      <c r="B47" s="1"/>
      <c r="C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0" t="s">
        <v>58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x14ac:dyDescent="0.3">
      <c r="A50" s="261" t="s">
        <v>38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</row>
    <row r="51" spans="1:13" x14ac:dyDescent="0.3">
      <c r="B51" s="1"/>
      <c r="C51" s="1"/>
      <c r="H51" s="1"/>
      <c r="I51" s="1"/>
      <c r="J51" s="1"/>
      <c r="K51" s="1"/>
      <c r="L51" s="1"/>
    </row>
    <row r="52" spans="1:13" ht="14.4" customHeight="1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J9:XFD13 K1:L1 J15:XFD16 A15:A16 A20:A27 A9:A13 J20:XFD23" name="Editabil"/>
    <protectedRange sqref="C9:I13" name="Editabil_1"/>
    <protectedRange sqref="C15:I16" name="Editabil_2"/>
    <protectedRange sqref="B15:B16" name="Editabil_1_1_2"/>
    <protectedRange sqref="B20:B22 B24:B27" name="Editabil_1_1_3"/>
    <protectedRange sqref="B23" name="Editabil_1_1_4"/>
  </protectedRanges>
  <mergeCells count="61">
    <mergeCell ref="A49:M49"/>
    <mergeCell ref="A50:M50"/>
    <mergeCell ref="F15:F16"/>
    <mergeCell ref="G15:G16"/>
    <mergeCell ref="H15:H16"/>
    <mergeCell ref="I15:I16"/>
    <mergeCell ref="J15:J16"/>
    <mergeCell ref="E15:E16"/>
    <mergeCell ref="L28:M28"/>
    <mergeCell ref="F25:I25"/>
    <mergeCell ref="L20:M20"/>
    <mergeCell ref="L23:M23"/>
    <mergeCell ref="L24:M24"/>
    <mergeCell ref="L25:M25"/>
    <mergeCell ref="L27:M27"/>
    <mergeCell ref="B34:C34"/>
    <mergeCell ref="A6:A7"/>
    <mergeCell ref="A8:M8"/>
    <mergeCell ref="A14:M14"/>
    <mergeCell ref="A19:M19"/>
    <mergeCell ref="A17:C18"/>
    <mergeCell ref="F6:I6"/>
    <mergeCell ref="J6:K6"/>
    <mergeCell ref="L6:M7"/>
    <mergeCell ref="L9:M9"/>
    <mergeCell ref="E17:E18"/>
    <mergeCell ref="J17:J18"/>
    <mergeCell ref="K17:K18"/>
    <mergeCell ref="D15:D16"/>
    <mergeCell ref="L10:M10"/>
    <mergeCell ref="L11:M11"/>
    <mergeCell ref="L12:M12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B29:B31"/>
    <mergeCell ref="D29:M29"/>
    <mergeCell ref="D30:M30"/>
    <mergeCell ref="D31:M31"/>
    <mergeCell ref="L21:M21"/>
    <mergeCell ref="L26:M26"/>
    <mergeCell ref="D34:I34"/>
    <mergeCell ref="J34:M34"/>
    <mergeCell ref="J33:M33"/>
    <mergeCell ref="E33:F33"/>
    <mergeCell ref="L13:M13"/>
    <mergeCell ref="K15:K16"/>
    <mergeCell ref="L15:M16"/>
    <mergeCell ref="F27:I27"/>
    <mergeCell ref="F20:I20"/>
    <mergeCell ref="L22:M22"/>
  </mergeCells>
  <conditionalFormatting sqref="D1:D15">
    <cfRule type="cellIs" dxfId="81" priority="23" operator="equal">
      <formula>"DI"</formula>
    </cfRule>
    <cfRule type="cellIs" dxfId="80" priority="24" operator="equal">
      <formula>"DM"</formula>
    </cfRule>
    <cfRule type="cellIs" dxfId="79" priority="25" operator="equal">
      <formula>"DJ"</formula>
    </cfRule>
    <cfRule type="cellIs" dxfId="78" priority="26" operator="equal">
      <formula>"D"</formula>
    </cfRule>
    <cfRule type="cellIs" dxfId="77" priority="27" operator="equal">
      <formula>"SI"</formula>
    </cfRule>
    <cfRule type="cellIs" dxfId="76" priority="28" operator="equal">
      <formula>"SM"</formula>
    </cfRule>
    <cfRule type="cellIs" dxfId="75" priority="29" operator="equal">
      <formula>"SJ"</formula>
    </cfRule>
    <cfRule type="cellIs" dxfId="74" priority="30" operator="equal">
      <formula>"S"</formula>
    </cfRule>
    <cfRule type="cellIs" dxfId="73" priority="31" operator="equal">
      <formula>"C"</formula>
    </cfRule>
    <cfRule type="cellIs" dxfId="72" priority="32" operator="equal">
      <formula>"F"</formula>
    </cfRule>
    <cfRule type="cellIs" dxfId="71" priority="33" operator="equal">
      <formula>"DS"</formula>
    </cfRule>
  </conditionalFormatting>
  <conditionalFormatting sqref="D17:D48">
    <cfRule type="cellIs" dxfId="70" priority="1" operator="equal">
      <formula>"DI"</formula>
    </cfRule>
    <cfRule type="cellIs" dxfId="69" priority="2" operator="equal">
      <formula>"DM"</formula>
    </cfRule>
    <cfRule type="cellIs" dxfId="68" priority="3" operator="equal">
      <formula>"DJ"</formula>
    </cfRule>
    <cfRule type="cellIs" dxfId="67" priority="4" operator="equal">
      <formula>"D"</formula>
    </cfRule>
    <cfRule type="cellIs" dxfId="66" priority="5" operator="equal">
      <formula>"SI"</formula>
    </cfRule>
    <cfRule type="cellIs" dxfId="65" priority="6" operator="equal">
      <formula>"SM"</formula>
    </cfRule>
    <cfRule type="cellIs" dxfId="64" priority="7" operator="equal">
      <formula>"SJ"</formula>
    </cfRule>
    <cfRule type="cellIs" dxfId="63" priority="8" operator="equal">
      <formula>"S"</formula>
    </cfRule>
    <cfRule type="cellIs" dxfId="62" priority="9" operator="equal">
      <formula>"C"</formula>
    </cfRule>
    <cfRule type="cellIs" dxfId="61" priority="10" operator="equal">
      <formula>"F"</formula>
    </cfRule>
    <cfRule type="cellIs" dxfId="60" priority="11" operator="equal">
      <formula>"DS"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5" max="12" man="1"/>
  </rowBreaks>
  <ignoredErrors>
    <ignoredError sqref="J13 J9 J1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zoomScaleNormal="100" zoomScaleSheetLayoutView="70" workbookViewId="0">
      <selection activeCell="B21" sqref="B21:B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7"/>
      <c r="Q1" s="67"/>
      <c r="R1" s="67"/>
      <c r="S1" s="67"/>
      <c r="T1" s="67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262" t="s">
        <v>60</v>
      </c>
      <c r="L2" s="262"/>
      <c r="P2" s="13"/>
      <c r="Q2" s="13"/>
      <c r="R2" s="13"/>
      <c r="S2" s="13"/>
      <c r="T2" s="13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">
        <v>53</v>
      </c>
      <c r="L3" s="262"/>
      <c r="P3" s="13"/>
      <c r="Q3" s="13"/>
      <c r="R3" s="13"/>
      <c r="S3" s="13"/>
      <c r="T3" s="13"/>
    </row>
    <row r="4" spans="1:20" x14ac:dyDescent="0.3">
      <c r="B4" s="7" t="s">
        <v>5</v>
      </c>
      <c r="C4" s="262" t="str">
        <f>Sem_I!C4</f>
        <v xml:space="preserve">Drept </v>
      </c>
      <c r="D4" s="262"/>
      <c r="E4" s="262"/>
      <c r="F4" s="262"/>
      <c r="G4" s="262"/>
      <c r="J4" s="8" t="str">
        <f>Sem_I!J4</f>
        <v>Semestrul:</v>
      </c>
      <c r="K4" s="262" t="s">
        <v>4</v>
      </c>
      <c r="L4" s="262"/>
      <c r="P4" s="13"/>
      <c r="Q4" s="13"/>
      <c r="R4" s="13"/>
      <c r="S4" s="13"/>
      <c r="T4" s="13"/>
    </row>
    <row r="5" spans="1:20" s="30" customFormat="1" ht="12" customHeight="1" thickBot="1" x14ac:dyDescent="0.25">
      <c r="A5" s="27"/>
      <c r="B5" s="28"/>
      <c r="C5" s="29"/>
      <c r="D5" s="29"/>
      <c r="E5" s="29"/>
      <c r="F5" s="29"/>
      <c r="G5" s="29"/>
      <c r="J5" s="31"/>
      <c r="K5" s="32"/>
      <c r="L5" s="29"/>
      <c r="M5" s="27"/>
      <c r="P5" s="13"/>
      <c r="Q5" s="13"/>
      <c r="R5" s="13"/>
      <c r="S5" s="13"/>
      <c r="T5" s="13"/>
    </row>
    <row r="6" spans="1:20" s="1" customFormat="1" ht="20.100000000000001" customHeight="1" x14ac:dyDescent="0.3">
      <c r="A6" s="284" t="s">
        <v>54</v>
      </c>
      <c r="B6" s="280" t="s">
        <v>8</v>
      </c>
      <c r="C6" s="280" t="s">
        <v>9</v>
      </c>
      <c r="D6" s="280" t="s">
        <v>10</v>
      </c>
      <c r="E6" s="282" t="s">
        <v>11</v>
      </c>
      <c r="F6" s="280" t="s">
        <v>12</v>
      </c>
      <c r="G6" s="280"/>
      <c r="H6" s="280"/>
      <c r="I6" s="280"/>
      <c r="J6" s="280" t="s">
        <v>13</v>
      </c>
      <c r="K6" s="280"/>
      <c r="L6" s="280" t="s">
        <v>14</v>
      </c>
      <c r="M6" s="286"/>
      <c r="P6" s="13"/>
      <c r="Q6" s="13"/>
      <c r="R6" s="13"/>
      <c r="S6" s="13"/>
      <c r="T6" s="13"/>
    </row>
    <row r="7" spans="1:20" ht="15" thickBot="1" x14ac:dyDescent="0.35">
      <c r="A7" s="291"/>
      <c r="B7" s="292"/>
      <c r="C7" s="292"/>
      <c r="D7" s="292"/>
      <c r="E7" s="305"/>
      <c r="F7" s="69" t="s">
        <v>15</v>
      </c>
      <c r="G7" s="69" t="s">
        <v>16</v>
      </c>
      <c r="H7" s="69" t="s">
        <v>17</v>
      </c>
      <c r="I7" s="69" t="s">
        <v>18</v>
      </c>
      <c r="J7" s="69" t="s">
        <v>19</v>
      </c>
      <c r="K7" s="69" t="s">
        <v>20</v>
      </c>
      <c r="L7" s="292"/>
      <c r="M7" s="306"/>
      <c r="P7" s="13"/>
      <c r="Q7" s="13"/>
      <c r="R7" s="13"/>
      <c r="S7" s="13"/>
      <c r="T7" s="13"/>
    </row>
    <row r="8" spans="1:20" ht="15" thickBot="1" x14ac:dyDescent="0.35">
      <c r="A8" s="288" t="s">
        <v>21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90"/>
      <c r="P8" s="13"/>
      <c r="Q8" s="13"/>
      <c r="R8" s="13"/>
      <c r="S8" s="13"/>
      <c r="T8" s="13"/>
    </row>
    <row r="9" spans="1:20" ht="15" customHeight="1" thickBot="1" x14ac:dyDescent="0.35">
      <c r="A9" s="42">
        <v>1</v>
      </c>
      <c r="B9" s="17" t="s">
        <v>263</v>
      </c>
      <c r="C9" s="126" t="s">
        <v>251</v>
      </c>
      <c r="D9" s="22" t="s">
        <v>22</v>
      </c>
      <c r="E9" s="124">
        <v>5</v>
      </c>
      <c r="F9" s="23">
        <v>2</v>
      </c>
      <c r="G9" s="16">
        <v>2</v>
      </c>
      <c r="H9" s="16"/>
      <c r="I9" s="16"/>
      <c r="J9" s="16">
        <f>SUM(F9:I9)*14</f>
        <v>56</v>
      </c>
      <c r="K9" s="16">
        <f>E9*25-J9</f>
        <v>69</v>
      </c>
      <c r="L9" s="293" t="s">
        <v>23</v>
      </c>
      <c r="M9" s="294"/>
      <c r="P9" s="13"/>
      <c r="Q9" s="13"/>
      <c r="R9" s="13"/>
      <c r="S9" s="13"/>
      <c r="T9" s="13"/>
    </row>
    <row r="10" spans="1:20" ht="15" customHeight="1" thickBot="1" x14ac:dyDescent="0.35">
      <c r="A10" s="40">
        <v>2</v>
      </c>
      <c r="B10" s="17" t="s">
        <v>264</v>
      </c>
      <c r="C10" s="128" t="s">
        <v>103</v>
      </c>
      <c r="D10" s="18" t="s">
        <v>16</v>
      </c>
      <c r="E10" s="125">
        <v>5</v>
      </c>
      <c r="F10" s="20">
        <v>2</v>
      </c>
      <c r="G10" s="17">
        <v>2</v>
      </c>
      <c r="H10" s="17"/>
      <c r="I10" s="17"/>
      <c r="J10" s="17">
        <f>SUM(F10:I10)*14</f>
        <v>56</v>
      </c>
      <c r="K10" s="17">
        <f>E10*25-J10</f>
        <v>69</v>
      </c>
      <c r="L10" s="299" t="s">
        <v>23</v>
      </c>
      <c r="M10" s="300"/>
      <c r="P10" s="13"/>
      <c r="Q10" s="13"/>
      <c r="R10" s="13"/>
      <c r="S10" s="13"/>
      <c r="T10" s="13"/>
    </row>
    <row r="11" spans="1:20" ht="15" customHeight="1" thickBot="1" x14ac:dyDescent="0.35">
      <c r="A11" s="40">
        <v>3</v>
      </c>
      <c r="B11" s="17" t="s">
        <v>265</v>
      </c>
      <c r="C11" s="128" t="s">
        <v>104</v>
      </c>
      <c r="D11" s="18" t="s">
        <v>16</v>
      </c>
      <c r="E11" s="125">
        <v>5</v>
      </c>
      <c r="F11" s="20">
        <v>2</v>
      </c>
      <c r="G11" s="17">
        <v>1</v>
      </c>
      <c r="H11" s="17"/>
      <c r="I11" s="17"/>
      <c r="J11" s="17">
        <f>SUM(F11:I11)*14</f>
        <v>42</v>
      </c>
      <c r="K11" s="17">
        <f>E11*25-J11</f>
        <v>83</v>
      </c>
      <c r="L11" s="317" t="s">
        <v>23</v>
      </c>
      <c r="M11" s="318"/>
      <c r="P11" s="13"/>
      <c r="Q11" s="13"/>
      <c r="R11" s="13"/>
      <c r="S11" s="13"/>
      <c r="T11" s="13"/>
    </row>
    <row r="12" spans="1:20" ht="15" thickBot="1" x14ac:dyDescent="0.35">
      <c r="A12" s="40">
        <v>4</v>
      </c>
      <c r="B12" s="17" t="s">
        <v>222</v>
      </c>
      <c r="C12" s="128" t="s">
        <v>105</v>
      </c>
      <c r="D12" s="18" t="s">
        <v>16</v>
      </c>
      <c r="E12" s="125">
        <v>4</v>
      </c>
      <c r="F12" s="20">
        <v>2</v>
      </c>
      <c r="G12" s="17">
        <v>2</v>
      </c>
      <c r="H12" s="17"/>
      <c r="I12" s="17"/>
      <c r="J12" s="17">
        <f t="shared" ref="J12:J14" si="0">SUM(F12:I12)*14</f>
        <v>56</v>
      </c>
      <c r="K12" s="17">
        <f t="shared" ref="K12:K14" si="1">E12*25-J12</f>
        <v>44</v>
      </c>
      <c r="L12" s="317" t="s">
        <v>23</v>
      </c>
      <c r="M12" s="318"/>
      <c r="P12" s="13"/>
      <c r="Q12" s="13"/>
      <c r="R12" s="13"/>
      <c r="S12" s="13"/>
      <c r="T12" s="13"/>
    </row>
    <row r="13" spans="1:20" ht="15" thickBot="1" x14ac:dyDescent="0.35">
      <c r="A13" s="40">
        <v>5</v>
      </c>
      <c r="B13" s="17" t="s">
        <v>223</v>
      </c>
      <c r="C13" s="128" t="s">
        <v>106</v>
      </c>
      <c r="D13" s="18" t="s">
        <v>16</v>
      </c>
      <c r="E13" s="125">
        <v>4</v>
      </c>
      <c r="F13" s="20">
        <v>2</v>
      </c>
      <c r="G13" s="17">
        <v>1</v>
      </c>
      <c r="H13" s="17"/>
      <c r="I13" s="17"/>
      <c r="J13" s="17">
        <f t="shared" si="0"/>
        <v>42</v>
      </c>
      <c r="K13" s="17">
        <f t="shared" si="1"/>
        <v>58</v>
      </c>
      <c r="L13" s="299" t="s">
        <v>23</v>
      </c>
      <c r="M13" s="300"/>
      <c r="P13" s="13"/>
      <c r="Q13" s="13"/>
      <c r="R13" s="13"/>
      <c r="S13" s="13"/>
      <c r="T13" s="13"/>
    </row>
    <row r="14" spans="1:20" ht="15" thickBot="1" x14ac:dyDescent="0.35">
      <c r="A14" s="40">
        <v>6</v>
      </c>
      <c r="B14" s="17" t="s">
        <v>266</v>
      </c>
      <c r="C14" s="148" t="s">
        <v>107</v>
      </c>
      <c r="D14" s="149" t="s">
        <v>15</v>
      </c>
      <c r="E14" s="150">
        <v>3</v>
      </c>
      <c r="F14" s="151"/>
      <c r="G14" s="141">
        <v>1</v>
      </c>
      <c r="H14" s="141"/>
      <c r="I14" s="141"/>
      <c r="J14" s="141">
        <f t="shared" si="0"/>
        <v>14</v>
      </c>
      <c r="K14" s="141">
        <f t="shared" si="1"/>
        <v>61</v>
      </c>
      <c r="L14" s="360" t="s">
        <v>24</v>
      </c>
      <c r="M14" s="361"/>
      <c r="N14" s="170"/>
      <c r="P14" s="13"/>
      <c r="Q14" s="13"/>
      <c r="R14" s="13"/>
      <c r="S14" s="13"/>
      <c r="T14" s="13"/>
    </row>
    <row r="15" spans="1:20" ht="14.4" customHeight="1" thickBot="1" x14ac:dyDescent="0.35">
      <c r="A15" s="374" t="s">
        <v>56</v>
      </c>
      <c r="B15" s="303"/>
      <c r="C15" s="303"/>
      <c r="D15" s="303"/>
      <c r="E15" s="302"/>
      <c r="F15" s="302"/>
      <c r="G15" s="302"/>
      <c r="H15" s="302"/>
      <c r="I15" s="302"/>
      <c r="J15" s="302"/>
      <c r="K15" s="302"/>
      <c r="L15" s="302"/>
      <c r="M15" s="304"/>
      <c r="P15" s="13"/>
      <c r="Q15" s="13"/>
      <c r="R15" s="13"/>
      <c r="S15" s="13"/>
      <c r="T15" s="13"/>
    </row>
    <row r="16" spans="1:20" ht="15" customHeight="1" thickBot="1" x14ac:dyDescent="0.35">
      <c r="A16" s="42">
        <v>7</v>
      </c>
      <c r="B16" s="17" t="s">
        <v>267</v>
      </c>
      <c r="C16" s="126" t="s">
        <v>108</v>
      </c>
      <c r="D16" s="395" t="s">
        <v>16</v>
      </c>
      <c r="E16" s="395">
        <v>4</v>
      </c>
      <c r="F16" s="402">
        <v>2</v>
      </c>
      <c r="G16" s="404">
        <v>1</v>
      </c>
      <c r="H16" s="404"/>
      <c r="I16" s="404"/>
      <c r="J16" s="293">
        <f t="shared" ref="J16" si="2">SUM(F16:I16)*14</f>
        <v>42</v>
      </c>
      <c r="K16" s="293">
        <f t="shared" ref="K16" si="3">E16*25-J16</f>
        <v>58</v>
      </c>
      <c r="L16" s="407" t="s">
        <v>24</v>
      </c>
      <c r="M16" s="325"/>
      <c r="P16" s="13"/>
      <c r="Q16" s="13"/>
      <c r="R16" s="13"/>
      <c r="S16" s="13"/>
      <c r="T16" s="13"/>
    </row>
    <row r="17" spans="1:20" ht="15" customHeight="1" thickBot="1" x14ac:dyDescent="0.35">
      <c r="A17" s="66">
        <v>8</v>
      </c>
      <c r="B17" s="17" t="s">
        <v>268</v>
      </c>
      <c r="C17" s="128" t="s">
        <v>109</v>
      </c>
      <c r="D17" s="396"/>
      <c r="E17" s="396"/>
      <c r="F17" s="403"/>
      <c r="G17" s="405"/>
      <c r="H17" s="405"/>
      <c r="I17" s="405"/>
      <c r="J17" s="228"/>
      <c r="K17" s="228"/>
      <c r="L17" s="408"/>
      <c r="M17" s="326"/>
      <c r="P17" s="13"/>
      <c r="Q17" s="13"/>
      <c r="R17" s="13"/>
      <c r="S17" s="13"/>
      <c r="T17" s="13"/>
    </row>
    <row r="18" spans="1:20" x14ac:dyDescent="0.3">
      <c r="A18" s="379" t="s">
        <v>25</v>
      </c>
      <c r="B18" s="380"/>
      <c r="C18" s="380"/>
      <c r="D18" s="116" t="s">
        <v>26</v>
      </c>
      <c r="E18" s="328">
        <f t="shared" ref="E18:K18" si="4">SUM(E9:E17)</f>
        <v>30</v>
      </c>
      <c r="F18" s="106">
        <f t="shared" si="4"/>
        <v>12</v>
      </c>
      <c r="G18" s="107">
        <f t="shared" si="4"/>
        <v>10</v>
      </c>
      <c r="H18" s="107">
        <f t="shared" si="4"/>
        <v>0</v>
      </c>
      <c r="I18" s="107">
        <f t="shared" si="4"/>
        <v>0</v>
      </c>
      <c r="J18" s="315">
        <f t="shared" si="4"/>
        <v>308</v>
      </c>
      <c r="K18" s="315">
        <f t="shared" si="4"/>
        <v>442</v>
      </c>
      <c r="L18" s="107" t="s">
        <v>27</v>
      </c>
      <c r="M18" s="108" t="s">
        <v>24</v>
      </c>
      <c r="P18" s="13"/>
      <c r="Q18" s="13"/>
      <c r="R18" s="13"/>
      <c r="S18" s="13"/>
      <c r="T18" s="13"/>
    </row>
    <row r="19" spans="1:20" ht="15" thickBot="1" x14ac:dyDescent="0.35">
      <c r="A19" s="311"/>
      <c r="B19" s="312"/>
      <c r="C19" s="312"/>
      <c r="D19" s="117" t="s">
        <v>28</v>
      </c>
      <c r="E19" s="329"/>
      <c r="F19" s="110">
        <f>COUNT(F9:F17)</f>
        <v>6</v>
      </c>
      <c r="G19" s="111">
        <f>COUNT(G9:G17)</f>
        <v>7</v>
      </c>
      <c r="H19" s="111">
        <f>COUNT(H9:H17)</f>
        <v>0</v>
      </c>
      <c r="I19" s="111">
        <f>COUNT(I9:I17)</f>
        <v>0</v>
      </c>
      <c r="J19" s="316"/>
      <c r="K19" s="316"/>
      <c r="L19" s="14">
        <f>COUNTIF(L1:L18,"=E")</f>
        <v>5</v>
      </c>
      <c r="M19" s="15">
        <f>COUNTIF(L1:L18,"=V")+COUNTIF(L1:L18,"=C")</f>
        <v>2</v>
      </c>
      <c r="P19" s="13"/>
      <c r="Q19" s="13"/>
      <c r="R19" s="13"/>
      <c r="S19" s="13"/>
      <c r="T19" s="13"/>
    </row>
    <row r="20" spans="1:20" ht="15" customHeight="1" thickBot="1" x14ac:dyDescent="0.35">
      <c r="A20" s="320" t="s">
        <v>57</v>
      </c>
      <c r="B20" s="321"/>
      <c r="C20" s="321"/>
      <c r="D20" s="321"/>
      <c r="E20" s="323"/>
      <c r="F20" s="323"/>
      <c r="G20" s="323"/>
      <c r="H20" s="323"/>
      <c r="I20" s="323"/>
      <c r="J20" s="323"/>
      <c r="K20" s="323"/>
      <c r="L20" s="321"/>
      <c r="M20" s="406"/>
      <c r="P20" s="13"/>
      <c r="Q20" s="12"/>
      <c r="R20" s="13"/>
      <c r="S20" s="13"/>
      <c r="T20" s="13"/>
    </row>
    <row r="21" spans="1:20" ht="15" customHeight="1" thickBot="1" x14ac:dyDescent="0.35">
      <c r="A21" s="42">
        <v>9</v>
      </c>
      <c r="B21" s="17" t="s">
        <v>269</v>
      </c>
      <c r="C21" s="126" t="s">
        <v>110</v>
      </c>
      <c r="D21" s="55" t="s">
        <v>16</v>
      </c>
      <c r="E21" s="124">
        <v>4</v>
      </c>
      <c r="F21" s="23">
        <v>2</v>
      </c>
      <c r="G21" s="16">
        <v>1</v>
      </c>
      <c r="H21" s="16"/>
      <c r="I21" s="16"/>
      <c r="J21" s="16">
        <f t="shared" ref="J21:J23" si="5">SUM(F21:I21)*14</f>
        <v>42</v>
      </c>
      <c r="K21" s="16">
        <f t="shared" ref="K21:K23" si="6">E21*25-J21</f>
        <v>58</v>
      </c>
      <c r="L21" s="378" t="s">
        <v>24</v>
      </c>
      <c r="M21" s="294"/>
      <c r="P21" s="13"/>
      <c r="Q21" s="12"/>
      <c r="R21" s="13"/>
      <c r="S21" s="13"/>
      <c r="T21" s="13"/>
    </row>
    <row r="22" spans="1:20" ht="15" customHeight="1" thickBot="1" x14ac:dyDescent="0.35">
      <c r="A22" s="51">
        <v>10</v>
      </c>
      <c r="B22" s="17" t="s">
        <v>270</v>
      </c>
      <c r="C22" s="128" t="s">
        <v>111</v>
      </c>
      <c r="D22" s="58" t="s">
        <v>16</v>
      </c>
      <c r="E22" s="125">
        <v>4</v>
      </c>
      <c r="F22" s="57">
        <v>2</v>
      </c>
      <c r="G22" s="46">
        <v>1</v>
      </c>
      <c r="H22" s="46"/>
      <c r="I22" s="46"/>
      <c r="J22" s="17">
        <f t="shared" si="5"/>
        <v>42</v>
      </c>
      <c r="K22" s="17">
        <f t="shared" si="6"/>
        <v>58</v>
      </c>
      <c r="L22" s="299" t="s">
        <v>24</v>
      </c>
      <c r="M22" s="300"/>
      <c r="P22" s="13"/>
      <c r="Q22" s="12"/>
      <c r="R22" s="25"/>
      <c r="S22" s="25"/>
      <c r="T22" s="25"/>
    </row>
    <row r="23" spans="1:20" ht="15" customHeight="1" thickBot="1" x14ac:dyDescent="0.35">
      <c r="A23" s="40">
        <v>11</v>
      </c>
      <c r="B23" s="17" t="s">
        <v>224</v>
      </c>
      <c r="C23" s="128" t="s">
        <v>123</v>
      </c>
      <c r="D23" s="53" t="s">
        <v>16</v>
      </c>
      <c r="E23" s="125">
        <v>3</v>
      </c>
      <c r="F23" s="20">
        <v>1</v>
      </c>
      <c r="G23" s="17">
        <v>1</v>
      </c>
      <c r="H23" s="17"/>
      <c r="I23" s="17"/>
      <c r="J23" s="17">
        <f t="shared" si="5"/>
        <v>28</v>
      </c>
      <c r="K23" s="17">
        <f t="shared" si="6"/>
        <v>47</v>
      </c>
      <c r="L23" s="372" t="s">
        <v>24</v>
      </c>
      <c r="M23" s="300"/>
      <c r="P23" s="13"/>
      <c r="Q23" s="12"/>
      <c r="R23" s="13"/>
      <c r="S23" s="13"/>
      <c r="T23" s="13"/>
    </row>
    <row r="24" spans="1:20" ht="15" customHeight="1" thickBot="1" x14ac:dyDescent="0.35">
      <c r="A24" s="62">
        <v>12</v>
      </c>
      <c r="B24" s="17" t="s">
        <v>271</v>
      </c>
      <c r="C24" s="128" t="s">
        <v>112</v>
      </c>
      <c r="D24" s="54" t="s">
        <v>15</v>
      </c>
      <c r="E24" s="125">
        <v>2</v>
      </c>
      <c r="F24" s="21"/>
      <c r="G24" s="14">
        <v>2</v>
      </c>
      <c r="H24" s="14"/>
      <c r="I24" s="14"/>
      <c r="J24" s="14">
        <f>SUM(F24:I24)*14</f>
        <v>28</v>
      </c>
      <c r="K24" s="14">
        <f>E24*25-J24</f>
        <v>22</v>
      </c>
      <c r="L24" s="245" t="s">
        <v>24</v>
      </c>
      <c r="M24" s="229"/>
      <c r="P24" s="13"/>
      <c r="Q24" s="12"/>
      <c r="R24" s="13"/>
      <c r="S24" s="13"/>
      <c r="T24" s="13"/>
    </row>
    <row r="25" spans="1:20" ht="15.75" customHeight="1" thickBot="1" x14ac:dyDescent="0.35">
      <c r="A25" s="41">
        <v>13</v>
      </c>
      <c r="B25" s="17" t="s">
        <v>225</v>
      </c>
      <c r="C25" s="50" t="s">
        <v>131</v>
      </c>
      <c r="D25" s="54" t="s">
        <v>15</v>
      </c>
      <c r="E25" s="19">
        <v>3</v>
      </c>
      <c r="F25" s="368" t="s">
        <v>137</v>
      </c>
      <c r="G25" s="382"/>
      <c r="H25" s="382"/>
      <c r="I25" s="383"/>
      <c r="J25" s="14">
        <f>SUM(F25:H25)*14</f>
        <v>0</v>
      </c>
      <c r="K25" s="14">
        <v>19</v>
      </c>
      <c r="L25" s="245" t="s">
        <v>24</v>
      </c>
      <c r="M25" s="229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6"/>
      <c r="Q26" s="12"/>
      <c r="R26" s="25"/>
      <c r="S26" s="25"/>
      <c r="T26" s="25"/>
    </row>
    <row r="27" spans="1:20" ht="15.75" customHeight="1" x14ac:dyDescent="0.3">
      <c r="B27" s="234" t="s">
        <v>30</v>
      </c>
      <c r="C27" s="37" t="str">
        <f>Sem_I!C29</f>
        <v>Discipline Obligatorii:</v>
      </c>
      <c r="D27" s="237">
        <f>SUM(F9:I14)</f>
        <v>19</v>
      </c>
      <c r="E27" s="238"/>
      <c r="F27" s="238"/>
      <c r="G27" s="238"/>
      <c r="H27" s="238"/>
      <c r="I27" s="238"/>
      <c r="J27" s="238"/>
      <c r="K27" s="238"/>
      <c r="L27" s="238"/>
      <c r="M27" s="239"/>
      <c r="P27" s="26"/>
      <c r="Q27" s="12"/>
      <c r="R27" s="25"/>
      <c r="S27" s="25"/>
      <c r="T27" s="25"/>
    </row>
    <row r="28" spans="1:20" ht="15.75" customHeight="1" x14ac:dyDescent="0.3">
      <c r="B28" s="235"/>
      <c r="C28" s="38" t="str">
        <f>Sem_I!C30</f>
        <v>Discipline Opționale:</v>
      </c>
      <c r="D28" s="213">
        <f>SUM(F16:I17)</f>
        <v>3</v>
      </c>
      <c r="E28" s="214"/>
      <c r="F28" s="214"/>
      <c r="G28" s="214"/>
      <c r="H28" s="214"/>
      <c r="I28" s="214"/>
      <c r="J28" s="214"/>
      <c r="K28" s="214"/>
      <c r="L28" s="214"/>
      <c r="M28" s="215"/>
      <c r="P28" s="26"/>
      <c r="Q28" s="12"/>
      <c r="R28" s="25"/>
      <c r="S28" s="25"/>
      <c r="T28" s="25"/>
    </row>
    <row r="29" spans="1:20" ht="15.75" customHeight="1" thickBot="1" x14ac:dyDescent="0.35">
      <c r="B29" s="236"/>
      <c r="C29" s="39" t="str">
        <f>Sem_I!C31</f>
        <v>Discipline Facultative:</v>
      </c>
      <c r="D29" s="216">
        <f>SUM(F21:I24)</f>
        <v>10</v>
      </c>
      <c r="E29" s="217"/>
      <c r="F29" s="217"/>
      <c r="G29" s="217"/>
      <c r="H29" s="217"/>
      <c r="I29" s="217"/>
      <c r="J29" s="217"/>
      <c r="K29" s="217"/>
      <c r="L29" s="217"/>
      <c r="M29" s="218"/>
      <c r="P29" s="26"/>
      <c r="Q29" s="12"/>
      <c r="R29" s="25"/>
      <c r="S29" s="25"/>
      <c r="T29" s="25"/>
    </row>
    <row r="30" spans="1:20" s="30" customFormat="1" ht="15.75" customHeight="1" x14ac:dyDescent="0.2">
      <c r="A30" s="2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P30" s="34"/>
      <c r="Q30" s="35"/>
      <c r="R30" s="36"/>
      <c r="S30" s="36"/>
      <c r="T30" s="36"/>
    </row>
    <row r="31" spans="1:20" ht="18" customHeight="1" x14ac:dyDescent="0.3">
      <c r="B31" s="4" t="s">
        <v>34</v>
      </c>
      <c r="C31" s="9"/>
      <c r="D31" s="1"/>
      <c r="E31" s="256" t="s">
        <v>35</v>
      </c>
      <c r="F31" s="256"/>
      <c r="G31" s="4"/>
      <c r="H31" s="1"/>
      <c r="I31" s="1"/>
      <c r="J31" s="257" t="s">
        <v>36</v>
      </c>
      <c r="K31" s="257"/>
      <c r="L31" s="257"/>
      <c r="M31" s="257"/>
      <c r="P31" s="13"/>
      <c r="Q31" s="12"/>
      <c r="R31" s="268"/>
      <c r="S31" s="268"/>
      <c r="T31" s="268"/>
    </row>
    <row r="32" spans="1:20" ht="15" customHeight="1" x14ac:dyDescent="0.3">
      <c r="B32" s="262" t="str">
        <f>Sem_I!B34</f>
        <v>Mihnea-Cosmin COSTOIU</v>
      </c>
      <c r="C32" s="262"/>
      <c r="D32" s="258" t="str">
        <f>Sem_I!D34</f>
        <v>Carmen-Constantina NENU</v>
      </c>
      <c r="E32" s="258"/>
      <c r="F32" s="258"/>
      <c r="G32" s="258"/>
      <c r="H32" s="258"/>
      <c r="I32" s="258"/>
      <c r="J32" s="259" t="str">
        <f>Sem_I!J34</f>
        <v>Andreea DRĂGHICI</v>
      </c>
      <c r="K32" s="259"/>
      <c r="L32" s="259"/>
      <c r="M32" s="259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260" t="s">
        <v>58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x14ac:dyDescent="0.3">
      <c r="A50" s="261" t="s">
        <v>38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256"/>
      <c r="F58" s="256"/>
      <c r="G58" s="256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256"/>
      <c r="F59" s="256"/>
      <c r="G59" s="256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K1:L2 J16:XFD17 J9:XFD14 A16:A17 A9:A14 N21:XFD24 J21:M23 A21:A25" name="Editabil"/>
    <protectedRange sqref="C9:I14" name="Editabil_2"/>
    <protectedRange sqref="C16:I17" name="Editabil_3"/>
    <protectedRange sqref="C21:I23" name="Editabil_4"/>
    <protectedRange sqref="B9:B14" name="Editabil_1_1_1"/>
    <protectedRange sqref="B16:B17" name="Editabil_1_1_2"/>
    <protectedRange sqref="B21:B25" name="Editabil_1_1_3"/>
  </protectedRanges>
  <mergeCells count="59">
    <mergeCell ref="E58:G58"/>
    <mergeCell ref="E59:G59"/>
    <mergeCell ref="L21:M21"/>
    <mergeCell ref="L23:M23"/>
    <mergeCell ref="L24:M24"/>
    <mergeCell ref="L22:M22"/>
    <mergeCell ref="A49:M49"/>
    <mergeCell ref="A50:M50"/>
    <mergeCell ref="L25:M25"/>
    <mergeCell ref="F25:I25"/>
    <mergeCell ref="R31:T31"/>
    <mergeCell ref="B32:C32"/>
    <mergeCell ref="D32:I32"/>
    <mergeCell ref="J32:M32"/>
    <mergeCell ref="B27:B29"/>
    <mergeCell ref="D27:M27"/>
    <mergeCell ref="D28:M28"/>
    <mergeCell ref="D29:M29"/>
    <mergeCell ref="E31:F31"/>
    <mergeCell ref="J31:M31"/>
    <mergeCell ref="H16:H17"/>
    <mergeCell ref="I16:I17"/>
    <mergeCell ref="J16:J17"/>
    <mergeCell ref="K16:K17"/>
    <mergeCell ref="L16:M17"/>
    <mergeCell ref="A20:M20"/>
    <mergeCell ref="A18:C19"/>
    <mergeCell ref="E18:E19"/>
    <mergeCell ref="J18:J19"/>
    <mergeCell ref="K18:K19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E16:E17"/>
    <mergeCell ref="F16:F17"/>
    <mergeCell ref="G16:G17"/>
    <mergeCell ref="A8:M8"/>
    <mergeCell ref="A6:A7"/>
    <mergeCell ref="B6:B7"/>
    <mergeCell ref="C6:C7"/>
    <mergeCell ref="F6:I6"/>
    <mergeCell ref="L13:M13"/>
    <mergeCell ref="L9:M9"/>
    <mergeCell ref="A15:M15"/>
    <mergeCell ref="D16:D17"/>
    <mergeCell ref="L10:M10"/>
    <mergeCell ref="L11:M11"/>
    <mergeCell ref="L12:M12"/>
    <mergeCell ref="L14:M14"/>
  </mergeCells>
  <conditionalFormatting sqref="D1:D16">
    <cfRule type="cellIs" dxfId="59" priority="21" operator="equal">
      <formula>"DI"</formula>
    </cfRule>
    <cfRule type="cellIs" dxfId="58" priority="22" operator="equal">
      <formula>"DM"</formula>
    </cfRule>
    <cfRule type="cellIs" dxfId="57" priority="23" operator="equal">
      <formula>"DJ"</formula>
    </cfRule>
    <cfRule type="cellIs" dxfId="56" priority="24" operator="equal">
      <formula>"D"</formula>
    </cfRule>
    <cfRule type="cellIs" dxfId="55" priority="25" operator="equal">
      <formula>"SI"</formula>
    </cfRule>
    <cfRule type="cellIs" dxfId="54" priority="26" operator="equal">
      <formula>"SM"</formula>
    </cfRule>
    <cfRule type="cellIs" dxfId="53" priority="27" operator="equal">
      <formula>"SJ"</formula>
    </cfRule>
    <cfRule type="cellIs" dxfId="52" priority="28" operator="equal">
      <formula>"S"</formula>
    </cfRule>
    <cfRule type="cellIs" dxfId="51" priority="29" operator="equal">
      <formula>"C"</formula>
    </cfRule>
    <cfRule type="cellIs" dxfId="50" priority="30" operator="equal">
      <formula>"F"</formula>
    </cfRule>
  </conditionalFormatting>
  <conditionalFormatting sqref="D18:D48">
    <cfRule type="cellIs" dxfId="49" priority="1" operator="equal">
      <formula>"DI"</formula>
    </cfRule>
    <cfRule type="cellIs" dxfId="48" priority="2" operator="equal">
      <formula>"DM"</formula>
    </cfRule>
    <cfRule type="cellIs" dxfId="47" priority="3" operator="equal">
      <formula>"DJ"</formula>
    </cfRule>
    <cfRule type="cellIs" dxfId="46" priority="4" operator="equal">
      <formula>"D"</formula>
    </cfRule>
    <cfRule type="cellIs" dxfId="45" priority="5" operator="equal">
      <formula>"SI"</formula>
    </cfRule>
    <cfRule type="cellIs" dxfId="44" priority="6" operator="equal">
      <formula>"SM"</formula>
    </cfRule>
    <cfRule type="cellIs" dxfId="43" priority="7" operator="equal">
      <formula>"SJ"</formula>
    </cfRule>
    <cfRule type="cellIs" dxfId="42" priority="8" operator="equal">
      <formula>"S"</formula>
    </cfRule>
    <cfRule type="cellIs" dxfId="41" priority="9" operator="equal">
      <formula>"C"</formula>
    </cfRule>
    <cfRule type="cellIs" dxfId="40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horizontalDpi="300" verticalDpi="300" r:id="rId1"/>
  <rowBreaks count="1" manualBreakCount="1">
    <brk id="33" max="12" man="1"/>
  </rowBreaks>
  <ignoredErrors>
    <ignoredError sqref="J14 J11:J1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opLeftCell="A4" zoomScaleNormal="100" zoomScaleSheetLayoutView="70" workbookViewId="0">
      <selection activeCell="B17" sqref="B17:B18"/>
    </sheetView>
  </sheetViews>
  <sheetFormatPr defaultRowHeight="14.4" x14ac:dyDescent="0.3"/>
  <cols>
    <col min="1" max="1" width="4.6640625" style="2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5.5546875" style="6" customWidth="1"/>
  </cols>
  <sheetData>
    <row r="1" spans="1:20" ht="57" customHeight="1" x14ac:dyDescent="0.35">
      <c r="B1" s="3"/>
      <c r="C1" s="4"/>
      <c r="D1" s="276" t="s">
        <v>0</v>
      </c>
      <c r="E1" s="276"/>
      <c r="F1" s="276"/>
      <c r="G1" s="276"/>
      <c r="H1" s="276"/>
      <c r="I1" s="2"/>
      <c r="J1" s="5"/>
      <c r="K1" s="275"/>
      <c r="L1" s="275"/>
      <c r="P1" s="67"/>
      <c r="Q1" s="67"/>
      <c r="R1" s="67"/>
      <c r="S1" s="67"/>
      <c r="T1" s="67"/>
    </row>
    <row r="2" spans="1:20" ht="15" customHeight="1" x14ac:dyDescent="0.3">
      <c r="B2" s="262"/>
      <c r="C2" s="262"/>
      <c r="D2" s="256" t="str">
        <f>Sem_I!D2</f>
        <v>2024 - 2028</v>
      </c>
      <c r="E2" s="256"/>
      <c r="F2" s="256"/>
      <c r="G2" s="256"/>
      <c r="H2" s="256"/>
      <c r="J2" s="8" t="str">
        <f>Sem_I!J2</f>
        <v>Anul universitar:</v>
      </c>
      <c r="K2" s="262" t="str">
        <f>Sem_VII!K2</f>
        <v>2027 - 2028</v>
      </c>
      <c r="L2" s="262"/>
      <c r="P2" s="13"/>
      <c r="Q2" s="13"/>
      <c r="R2" s="13"/>
      <c r="S2" s="13"/>
      <c r="T2" s="13"/>
    </row>
    <row r="3" spans="1:20" x14ac:dyDescent="0.3">
      <c r="B3" s="7" t="s">
        <v>2</v>
      </c>
      <c r="C3" s="262" t="str">
        <f>Sem_I!C3</f>
        <v>Drept</v>
      </c>
      <c r="D3" s="262"/>
      <c r="E3" s="262"/>
      <c r="F3" s="262"/>
      <c r="G3" s="262"/>
      <c r="J3" s="8" t="str">
        <f>Sem_I!J3</f>
        <v>Anul de studii:</v>
      </c>
      <c r="K3" s="262" t="str">
        <f>Sem_VII!K3</f>
        <v>IV</v>
      </c>
      <c r="L3" s="262"/>
      <c r="P3" s="13"/>
      <c r="Q3" s="13"/>
      <c r="R3" s="13"/>
      <c r="S3" s="13"/>
      <c r="T3" s="13"/>
    </row>
    <row r="4" spans="1:20" x14ac:dyDescent="0.3">
      <c r="B4" s="7" t="s">
        <v>5</v>
      </c>
      <c r="C4" s="9" t="str">
        <f>Sem_I!C4</f>
        <v xml:space="preserve">Drept </v>
      </c>
      <c r="D4" s="9"/>
      <c r="E4" s="9"/>
      <c r="F4" s="9"/>
      <c r="G4" s="9"/>
      <c r="J4" s="8" t="str">
        <f>Sem_I!J4</f>
        <v>Semestrul:</v>
      </c>
      <c r="K4" s="9" t="s">
        <v>39</v>
      </c>
      <c r="L4" s="9"/>
      <c r="P4" s="13"/>
      <c r="Q4" s="13"/>
      <c r="R4" s="13"/>
      <c r="S4" s="13"/>
      <c r="T4" s="13"/>
    </row>
    <row r="5" spans="1:20" ht="12" customHeight="1" thickBot="1" x14ac:dyDescent="0.35">
      <c r="B5" s="7"/>
      <c r="C5" s="256"/>
      <c r="D5" s="256"/>
      <c r="E5" s="256"/>
      <c r="F5" s="256"/>
      <c r="G5" s="256"/>
      <c r="J5" s="8"/>
      <c r="K5" s="262"/>
      <c r="L5" s="262"/>
      <c r="P5" s="13"/>
      <c r="Q5" s="13"/>
      <c r="R5" s="13"/>
      <c r="S5" s="13"/>
      <c r="T5" s="13"/>
    </row>
    <row r="6" spans="1:20" s="1" customFormat="1" ht="20.100000000000001" customHeight="1" x14ac:dyDescent="0.3">
      <c r="A6" s="439" t="s">
        <v>44</v>
      </c>
      <c r="B6" s="438" t="s">
        <v>8</v>
      </c>
      <c r="C6" s="438" t="s">
        <v>9</v>
      </c>
      <c r="D6" s="438" t="s">
        <v>10</v>
      </c>
      <c r="E6" s="442" t="s">
        <v>11</v>
      </c>
      <c r="F6" s="438" t="s">
        <v>12</v>
      </c>
      <c r="G6" s="438"/>
      <c r="H6" s="438"/>
      <c r="I6" s="438"/>
      <c r="J6" s="438" t="s">
        <v>13</v>
      </c>
      <c r="K6" s="438"/>
      <c r="L6" s="438" t="s">
        <v>14</v>
      </c>
      <c r="M6" s="444"/>
      <c r="O6" s="60"/>
      <c r="P6" s="13"/>
      <c r="Q6" s="13"/>
      <c r="R6" s="13"/>
      <c r="S6" s="13"/>
      <c r="T6" s="13"/>
    </row>
    <row r="7" spans="1:20" ht="15" thickBot="1" x14ac:dyDescent="0.35">
      <c r="A7" s="440"/>
      <c r="B7" s="441"/>
      <c r="C7" s="441"/>
      <c r="D7" s="441"/>
      <c r="E7" s="443"/>
      <c r="F7" s="139" t="s">
        <v>15</v>
      </c>
      <c r="G7" s="139" t="s">
        <v>16</v>
      </c>
      <c r="H7" s="139" t="s">
        <v>17</v>
      </c>
      <c r="I7" s="139" t="s">
        <v>18</v>
      </c>
      <c r="J7" s="139" t="s">
        <v>19</v>
      </c>
      <c r="K7" s="139" t="s">
        <v>20</v>
      </c>
      <c r="L7" s="441"/>
      <c r="M7" s="445"/>
      <c r="P7" s="13"/>
      <c r="Q7" s="13"/>
      <c r="R7" s="13"/>
      <c r="S7" s="13"/>
      <c r="T7" s="13"/>
    </row>
    <row r="8" spans="1:20" ht="15" thickBot="1" x14ac:dyDescent="0.35">
      <c r="A8" s="446" t="s">
        <v>21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8"/>
      <c r="P8" s="13"/>
      <c r="Q8" s="13"/>
      <c r="R8" s="13"/>
      <c r="S8" s="13"/>
      <c r="T8" s="13"/>
    </row>
    <row r="9" spans="1:20" ht="15" customHeight="1" thickBot="1" x14ac:dyDescent="0.35">
      <c r="A9" s="140">
        <v>1</v>
      </c>
      <c r="B9" s="141" t="s">
        <v>272</v>
      </c>
      <c r="C9" s="142" t="s">
        <v>252</v>
      </c>
      <c r="D9" s="143" t="s">
        <v>22</v>
      </c>
      <c r="E9" s="144">
        <v>5</v>
      </c>
      <c r="F9" s="145">
        <v>2</v>
      </c>
      <c r="G9" s="146">
        <v>2</v>
      </c>
      <c r="H9" s="146"/>
      <c r="I9" s="146"/>
      <c r="J9" s="146">
        <f>SUM(F9:I9)*12</f>
        <v>48</v>
      </c>
      <c r="K9" s="146">
        <f>E9*25-J9</f>
        <v>77</v>
      </c>
      <c r="L9" s="331" t="s">
        <v>23</v>
      </c>
      <c r="M9" s="332"/>
      <c r="P9" s="13"/>
      <c r="Q9" s="13"/>
      <c r="R9" s="13"/>
      <c r="S9" s="13"/>
      <c r="T9" s="13"/>
    </row>
    <row r="10" spans="1:20" ht="15" customHeight="1" thickBot="1" x14ac:dyDescent="0.35">
      <c r="A10" s="147">
        <v>2</v>
      </c>
      <c r="B10" s="141" t="s">
        <v>273</v>
      </c>
      <c r="C10" s="148" t="s">
        <v>114</v>
      </c>
      <c r="D10" s="149" t="s">
        <v>16</v>
      </c>
      <c r="E10" s="150">
        <v>4</v>
      </c>
      <c r="F10" s="151">
        <v>2</v>
      </c>
      <c r="G10" s="141">
        <v>1</v>
      </c>
      <c r="H10" s="141"/>
      <c r="I10" s="141"/>
      <c r="J10" s="141">
        <f>SUM(F10:I10)*12</f>
        <v>36</v>
      </c>
      <c r="K10" s="141">
        <f t="shared" ref="K10:K13" si="0">E10*25-J10</f>
        <v>64</v>
      </c>
      <c r="L10" s="345" t="s">
        <v>23</v>
      </c>
      <c r="M10" s="353"/>
      <c r="P10" s="13"/>
      <c r="Q10" s="13"/>
      <c r="R10" s="13"/>
      <c r="S10" s="13"/>
      <c r="T10" s="13"/>
    </row>
    <row r="11" spans="1:20" ht="15" thickBot="1" x14ac:dyDescent="0.35">
      <c r="A11" s="147">
        <v>3</v>
      </c>
      <c r="B11" s="141" t="s">
        <v>274</v>
      </c>
      <c r="C11" s="148" t="s">
        <v>115</v>
      </c>
      <c r="D11" s="149" t="s">
        <v>16</v>
      </c>
      <c r="E11" s="150">
        <v>4</v>
      </c>
      <c r="F11" s="151">
        <v>2</v>
      </c>
      <c r="G11" s="141">
        <v>2</v>
      </c>
      <c r="H11" s="141"/>
      <c r="I11" s="141"/>
      <c r="J11" s="141">
        <f>SUM(F11:I11)*12</f>
        <v>48</v>
      </c>
      <c r="K11" s="141">
        <f t="shared" si="0"/>
        <v>52</v>
      </c>
      <c r="L11" s="360" t="s">
        <v>23</v>
      </c>
      <c r="M11" s="361"/>
      <c r="P11" s="13"/>
      <c r="Q11" s="13"/>
      <c r="R11" s="13"/>
      <c r="S11" s="13"/>
      <c r="T11" s="13"/>
    </row>
    <row r="12" spans="1:20" ht="15" thickBot="1" x14ac:dyDescent="0.35">
      <c r="A12" s="147">
        <v>4</v>
      </c>
      <c r="B12" s="141" t="s">
        <v>226</v>
      </c>
      <c r="C12" s="148" t="s">
        <v>116</v>
      </c>
      <c r="D12" s="149" t="s">
        <v>16</v>
      </c>
      <c r="E12" s="150">
        <v>4</v>
      </c>
      <c r="F12" s="151">
        <v>2</v>
      </c>
      <c r="G12" s="141">
        <v>2</v>
      </c>
      <c r="H12" s="141"/>
      <c r="I12" s="141"/>
      <c r="J12" s="141">
        <f>SUM(F12:I12)*12</f>
        <v>48</v>
      </c>
      <c r="K12" s="141">
        <f t="shared" si="0"/>
        <v>52</v>
      </c>
      <c r="L12" s="360" t="s">
        <v>23</v>
      </c>
      <c r="M12" s="361"/>
      <c r="P12" s="13"/>
      <c r="Q12" s="13"/>
      <c r="R12" s="13"/>
      <c r="S12" s="13"/>
      <c r="T12" s="13"/>
    </row>
    <row r="13" spans="1:20" ht="15" thickBot="1" x14ac:dyDescent="0.35">
      <c r="A13" s="147">
        <v>5</v>
      </c>
      <c r="B13" s="141" t="s">
        <v>227</v>
      </c>
      <c r="C13" s="148" t="s">
        <v>117</v>
      </c>
      <c r="D13" s="149" t="s">
        <v>16</v>
      </c>
      <c r="E13" s="150">
        <v>4</v>
      </c>
      <c r="F13" s="151">
        <v>2</v>
      </c>
      <c r="G13" s="141">
        <v>2</v>
      </c>
      <c r="H13" s="141"/>
      <c r="I13" s="141"/>
      <c r="J13" s="141">
        <f>SUM(F13:I13)*12</f>
        <v>48</v>
      </c>
      <c r="K13" s="141">
        <f t="shared" si="0"/>
        <v>52</v>
      </c>
      <c r="L13" s="360" t="s">
        <v>24</v>
      </c>
      <c r="M13" s="361"/>
      <c r="P13" s="13"/>
      <c r="Q13" s="13"/>
      <c r="R13" s="13"/>
      <c r="S13" s="13"/>
      <c r="T13" s="13"/>
    </row>
    <row r="14" spans="1:20" ht="15" thickBot="1" x14ac:dyDescent="0.35">
      <c r="A14" s="147">
        <v>6</v>
      </c>
      <c r="B14" s="141" t="s">
        <v>228</v>
      </c>
      <c r="C14" s="148" t="s">
        <v>118</v>
      </c>
      <c r="D14" s="152" t="s">
        <v>16</v>
      </c>
      <c r="E14" s="150">
        <v>3</v>
      </c>
      <c r="F14" s="437">
        <v>72</v>
      </c>
      <c r="G14" s="364"/>
      <c r="H14" s="364"/>
      <c r="I14" s="344"/>
      <c r="J14" s="141">
        <v>72</v>
      </c>
      <c r="K14" s="141">
        <v>3</v>
      </c>
      <c r="L14" s="360" t="s">
        <v>24</v>
      </c>
      <c r="M14" s="361"/>
      <c r="P14" s="13"/>
      <c r="Q14" s="13"/>
      <c r="R14" s="13"/>
      <c r="S14" s="13"/>
      <c r="T14" s="13"/>
    </row>
    <row r="15" spans="1:20" ht="15" customHeight="1" thickBot="1" x14ac:dyDescent="0.35">
      <c r="A15" s="147">
        <v>7</v>
      </c>
      <c r="B15" s="141" t="s">
        <v>229</v>
      </c>
      <c r="C15" s="148" t="s">
        <v>119</v>
      </c>
      <c r="D15" s="152" t="s">
        <v>16</v>
      </c>
      <c r="E15" s="152">
        <v>2</v>
      </c>
      <c r="F15" s="432" t="s">
        <v>55</v>
      </c>
      <c r="G15" s="432"/>
      <c r="H15" s="432"/>
      <c r="I15" s="433"/>
      <c r="J15" s="184"/>
      <c r="K15" s="185"/>
      <c r="L15" s="360" t="s">
        <v>24</v>
      </c>
      <c r="M15" s="361"/>
      <c r="P15" s="13"/>
      <c r="Q15" s="13"/>
      <c r="R15" s="13"/>
      <c r="S15" s="13"/>
      <c r="T15" s="13"/>
    </row>
    <row r="16" spans="1:20" ht="14.4" customHeight="1" thickBot="1" x14ac:dyDescent="0.35">
      <c r="A16" s="434" t="s">
        <v>56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6"/>
      <c r="P16" s="13"/>
      <c r="Q16" s="13"/>
      <c r="R16" s="13"/>
      <c r="S16" s="13"/>
      <c r="T16" s="13"/>
    </row>
    <row r="17" spans="1:20" ht="15" thickBot="1" x14ac:dyDescent="0.35">
      <c r="A17" s="140">
        <v>8</v>
      </c>
      <c r="B17" s="141" t="s">
        <v>275</v>
      </c>
      <c r="C17" s="142" t="s">
        <v>120</v>
      </c>
      <c r="D17" s="341" t="s">
        <v>16</v>
      </c>
      <c r="E17" s="341">
        <v>4</v>
      </c>
      <c r="F17" s="343">
        <v>2</v>
      </c>
      <c r="G17" s="331">
        <v>1</v>
      </c>
      <c r="H17" s="331"/>
      <c r="I17" s="331"/>
      <c r="J17" s="331">
        <f>SUM(F17:I17)*12</f>
        <v>36</v>
      </c>
      <c r="K17" s="331">
        <f t="shared" ref="K17" si="1">E17*25-J17</f>
        <v>64</v>
      </c>
      <c r="L17" s="331" t="s">
        <v>24</v>
      </c>
      <c r="M17" s="332"/>
      <c r="P17" s="26"/>
      <c r="Q17" s="26"/>
      <c r="R17" s="26"/>
      <c r="S17" s="26"/>
      <c r="T17" s="26"/>
    </row>
    <row r="18" spans="1:20" ht="15" thickBot="1" x14ac:dyDescent="0.35">
      <c r="A18" s="153">
        <v>9</v>
      </c>
      <c r="B18" s="141" t="s">
        <v>276</v>
      </c>
      <c r="C18" s="148" t="s">
        <v>121</v>
      </c>
      <c r="D18" s="431"/>
      <c r="E18" s="431"/>
      <c r="F18" s="383"/>
      <c r="G18" s="333"/>
      <c r="H18" s="333"/>
      <c r="I18" s="333"/>
      <c r="J18" s="333"/>
      <c r="K18" s="333"/>
      <c r="L18" s="333"/>
      <c r="M18" s="334"/>
      <c r="P18" s="26"/>
      <c r="Q18" s="26"/>
      <c r="R18" s="26"/>
      <c r="S18" s="26"/>
      <c r="T18" s="26"/>
    </row>
    <row r="19" spans="1:20" x14ac:dyDescent="0.3">
      <c r="A19" s="427" t="s">
        <v>25</v>
      </c>
      <c r="B19" s="348"/>
      <c r="C19" s="428"/>
      <c r="D19" s="157" t="s">
        <v>26</v>
      </c>
      <c r="E19" s="346">
        <f>SUM(E9:E18)</f>
        <v>30</v>
      </c>
      <c r="F19" s="158">
        <v>12</v>
      </c>
      <c r="G19" s="156">
        <f>SUM(G9:G18)</f>
        <v>10</v>
      </c>
      <c r="H19" s="156">
        <f>SUM(H9:H18)</f>
        <v>0</v>
      </c>
      <c r="I19" s="156">
        <f>SUM(I9:I18)</f>
        <v>0</v>
      </c>
      <c r="J19" s="348">
        <f>SUM(J8:J18)</f>
        <v>336</v>
      </c>
      <c r="K19" s="348">
        <f>SUM(K8:K18)</f>
        <v>364</v>
      </c>
      <c r="L19" s="156" t="s">
        <v>27</v>
      </c>
      <c r="M19" s="159" t="s">
        <v>24</v>
      </c>
      <c r="P19" s="13"/>
      <c r="Q19" s="13"/>
      <c r="R19" s="13"/>
      <c r="S19" s="13"/>
      <c r="T19" s="13"/>
    </row>
    <row r="20" spans="1:20" ht="15" customHeight="1" thickBot="1" x14ac:dyDescent="0.35">
      <c r="A20" s="429"/>
      <c r="B20" s="412"/>
      <c r="C20" s="430"/>
      <c r="D20" s="161" t="s">
        <v>28</v>
      </c>
      <c r="E20" s="347"/>
      <c r="F20" s="162">
        <v>12</v>
      </c>
      <c r="G20" s="160">
        <v>10</v>
      </c>
      <c r="H20" s="160">
        <f>COUNT(H9:H18)</f>
        <v>0</v>
      </c>
      <c r="I20" s="160">
        <f>COUNT(I9:I18)</f>
        <v>0</v>
      </c>
      <c r="J20" s="412"/>
      <c r="K20" s="412"/>
      <c r="L20" s="163">
        <f>COUNTIF(L1:L19,"=E")</f>
        <v>4</v>
      </c>
      <c r="M20" s="164">
        <f>COUNTIF(L9:L19,"=V")+COUNTIF(L9:L19,"=C")</f>
        <v>4</v>
      </c>
      <c r="P20" s="13"/>
      <c r="Q20" s="13"/>
      <c r="R20" s="13"/>
      <c r="S20" s="13"/>
      <c r="T20" s="13"/>
    </row>
    <row r="21" spans="1:20" ht="15" customHeight="1" thickBot="1" x14ac:dyDescent="0.35">
      <c r="A21" s="354" t="s">
        <v>57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426"/>
      <c r="P21" s="13"/>
      <c r="Q21" s="13"/>
      <c r="R21" s="13"/>
      <c r="S21" s="13"/>
      <c r="T21" s="13"/>
    </row>
    <row r="22" spans="1:20" ht="15" customHeight="1" thickBot="1" x14ac:dyDescent="0.35">
      <c r="A22" s="165">
        <v>10</v>
      </c>
      <c r="B22" s="141" t="s">
        <v>277</v>
      </c>
      <c r="C22" s="142" t="s">
        <v>110</v>
      </c>
      <c r="D22" s="143" t="s">
        <v>16</v>
      </c>
      <c r="E22" s="144">
        <v>4</v>
      </c>
      <c r="F22" s="166">
        <v>2</v>
      </c>
      <c r="G22" s="167">
        <v>1</v>
      </c>
      <c r="H22" s="167"/>
      <c r="I22" s="167"/>
      <c r="J22" s="167">
        <f>SUM(F22:I22)*12</f>
        <v>36</v>
      </c>
      <c r="K22" s="167">
        <f t="shared" ref="K22" si="2">E22*25-J22</f>
        <v>64</v>
      </c>
      <c r="L22" s="358" t="s">
        <v>24</v>
      </c>
      <c r="M22" s="359"/>
      <c r="P22" s="13"/>
      <c r="Q22" s="13"/>
      <c r="R22" s="13"/>
      <c r="S22" s="13"/>
      <c r="T22" s="13"/>
    </row>
    <row r="23" spans="1:20" ht="15" customHeight="1" thickBot="1" x14ac:dyDescent="0.35">
      <c r="A23" s="165">
        <v>11</v>
      </c>
      <c r="B23" s="141" t="s">
        <v>278</v>
      </c>
      <c r="C23" s="148" t="s">
        <v>122</v>
      </c>
      <c r="D23" s="149" t="s">
        <v>15</v>
      </c>
      <c r="E23" s="150">
        <v>2</v>
      </c>
      <c r="F23" s="151"/>
      <c r="G23" s="141">
        <v>2</v>
      </c>
      <c r="H23" s="141"/>
      <c r="I23" s="141"/>
      <c r="J23" s="167">
        <f>SUM(F23:I23)*12</f>
        <v>24</v>
      </c>
      <c r="K23" s="167">
        <f>E23*25-J23</f>
        <v>26</v>
      </c>
      <c r="L23" s="360" t="s">
        <v>24</v>
      </c>
      <c r="M23" s="361"/>
      <c r="P23" s="13"/>
      <c r="Q23" s="13"/>
      <c r="R23" s="13"/>
      <c r="S23" s="13"/>
      <c r="T23" s="13"/>
    </row>
    <row r="24" spans="1:20" ht="15" customHeight="1" thickBot="1" x14ac:dyDescent="0.35">
      <c r="A24" s="147">
        <v>12</v>
      </c>
      <c r="B24" s="141" t="s">
        <v>230</v>
      </c>
      <c r="C24" s="168" t="s">
        <v>132</v>
      </c>
      <c r="D24" s="154" t="s">
        <v>15</v>
      </c>
      <c r="E24" s="154">
        <v>3</v>
      </c>
      <c r="F24" s="368" t="s">
        <v>137</v>
      </c>
      <c r="G24" s="382"/>
      <c r="H24" s="382"/>
      <c r="I24" s="383"/>
      <c r="J24" s="155">
        <f>SUM(F24:H24)*12</f>
        <v>0</v>
      </c>
      <c r="K24" s="155">
        <v>19</v>
      </c>
      <c r="L24" s="333" t="s">
        <v>24</v>
      </c>
      <c r="M24" s="334"/>
      <c r="P24" s="13"/>
      <c r="Q24" s="13"/>
      <c r="R24" s="13"/>
      <c r="S24" s="13"/>
      <c r="T24" s="13"/>
    </row>
    <row r="25" spans="1:20" ht="15" customHeight="1" thickBot="1" x14ac:dyDescent="0.35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1"/>
      <c r="M25" s="171"/>
      <c r="P25" s="13"/>
      <c r="Q25" s="12"/>
      <c r="R25" s="13"/>
      <c r="S25" s="13"/>
      <c r="T25" s="13"/>
    </row>
    <row r="26" spans="1:20" ht="15" customHeight="1" thickBot="1" x14ac:dyDescent="0.35">
      <c r="A26" s="169"/>
      <c r="B26" s="413" t="s">
        <v>113</v>
      </c>
      <c r="C26" s="414"/>
      <c r="D26" s="172"/>
      <c r="E26" s="173">
        <v>10</v>
      </c>
      <c r="F26" s="172"/>
      <c r="G26" s="174"/>
      <c r="H26" s="174"/>
      <c r="I26" s="174"/>
      <c r="J26" s="174"/>
      <c r="K26" s="174"/>
      <c r="L26" s="175"/>
      <c r="M26" s="176"/>
      <c r="P26" s="13"/>
      <c r="Q26" s="12"/>
      <c r="R26" s="13"/>
      <c r="S26" s="13"/>
      <c r="T26" s="13"/>
    </row>
    <row r="27" spans="1:20" ht="15" customHeight="1" thickBot="1" x14ac:dyDescent="0.35">
      <c r="A27" s="169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1"/>
      <c r="P27" s="13"/>
      <c r="Q27" s="12"/>
      <c r="R27" s="13"/>
      <c r="S27" s="13"/>
      <c r="T27" s="13"/>
    </row>
    <row r="28" spans="1:20" ht="14.4" customHeight="1" x14ac:dyDescent="0.3">
      <c r="A28" s="169"/>
      <c r="B28" s="415" t="s">
        <v>30</v>
      </c>
      <c r="C28" s="178" t="str">
        <f>Sem_I!C29</f>
        <v>Discipline Obligatorii:</v>
      </c>
      <c r="D28" s="418">
        <f>SUM(F9:I15)</f>
        <v>91</v>
      </c>
      <c r="E28" s="419"/>
      <c r="F28" s="419"/>
      <c r="G28" s="419"/>
      <c r="H28" s="419"/>
      <c r="I28" s="419"/>
      <c r="J28" s="419"/>
      <c r="K28" s="419"/>
      <c r="L28" s="419"/>
      <c r="M28" s="420"/>
      <c r="P28" s="13"/>
      <c r="Q28" s="12"/>
      <c r="R28" s="13"/>
      <c r="S28" s="13"/>
      <c r="T28" s="13"/>
    </row>
    <row r="29" spans="1:20" x14ac:dyDescent="0.3">
      <c r="A29" s="169"/>
      <c r="B29" s="416"/>
      <c r="C29" s="179" t="str">
        <f>Sem_I!C30</f>
        <v>Discipline Opționale:</v>
      </c>
      <c r="D29" s="421">
        <f>SUM(F17:I18)</f>
        <v>3</v>
      </c>
      <c r="E29" s="422"/>
      <c r="F29" s="422"/>
      <c r="G29" s="422"/>
      <c r="H29" s="422"/>
      <c r="I29" s="422"/>
      <c r="J29" s="422"/>
      <c r="K29" s="422"/>
      <c r="L29" s="422"/>
      <c r="M29" s="423"/>
    </row>
    <row r="30" spans="1:20" ht="15" thickBot="1" x14ac:dyDescent="0.35">
      <c r="A30" s="169"/>
      <c r="B30" s="417"/>
      <c r="C30" s="180" t="str">
        <f>Sem_I!C31</f>
        <v>Discipline Facultative:</v>
      </c>
      <c r="D30" s="424">
        <f>SUM(F22:I23)</f>
        <v>5</v>
      </c>
      <c r="E30" s="349"/>
      <c r="F30" s="349"/>
      <c r="G30" s="349"/>
      <c r="H30" s="349"/>
      <c r="I30" s="349"/>
      <c r="J30" s="349"/>
      <c r="K30" s="349"/>
      <c r="L30" s="349"/>
      <c r="M30" s="425"/>
    </row>
    <row r="31" spans="1:20" x14ac:dyDescent="0.3">
      <c r="A31" s="169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20" x14ac:dyDescent="0.3">
      <c r="A32" s="169"/>
      <c r="B32" s="182" t="s">
        <v>34</v>
      </c>
      <c r="C32" s="183"/>
      <c r="D32" s="177"/>
      <c r="E32" s="410" t="s">
        <v>35</v>
      </c>
      <c r="F32" s="410"/>
      <c r="G32" s="182"/>
      <c r="H32" s="177"/>
      <c r="I32" s="177"/>
      <c r="J32" s="411" t="s">
        <v>36</v>
      </c>
      <c r="K32" s="411"/>
      <c r="L32" s="411"/>
      <c r="M32" s="411"/>
    </row>
    <row r="33" spans="1:13" x14ac:dyDescent="0.3">
      <c r="A33" s="169"/>
      <c r="B33" s="409" t="str">
        <f>Sem_I!B34</f>
        <v>Mihnea-Cosmin COSTOIU</v>
      </c>
      <c r="C33" s="409"/>
      <c r="D33" s="410" t="str">
        <f>Sem_I!D34</f>
        <v>Carmen-Constantina NENU</v>
      </c>
      <c r="E33" s="410"/>
      <c r="F33" s="410"/>
      <c r="G33" s="410"/>
      <c r="H33" s="410"/>
      <c r="I33" s="410"/>
      <c r="J33" s="411" t="str">
        <f>Sem_I!J34</f>
        <v>Andreea DRĂGHICI</v>
      </c>
      <c r="K33" s="411"/>
      <c r="L33" s="411"/>
      <c r="M33" s="411"/>
    </row>
    <row r="34" spans="1:13" ht="15" customHeight="1" x14ac:dyDescent="0.3">
      <c r="A34" s="169"/>
      <c r="B34" s="177"/>
      <c r="C34" s="177"/>
      <c r="D34" s="170"/>
      <c r="E34" s="170"/>
      <c r="F34" s="170"/>
      <c r="G34" s="170"/>
      <c r="H34" s="182"/>
      <c r="I34" s="182"/>
      <c r="J34" s="177"/>
      <c r="K34" s="177"/>
      <c r="L34" s="177"/>
      <c r="M34" s="171"/>
    </row>
    <row r="35" spans="1:13" ht="15" customHeight="1" x14ac:dyDescent="0.3">
      <c r="B35" s="1"/>
      <c r="C35" s="1"/>
      <c r="H35" s="4"/>
      <c r="I35" s="4"/>
      <c r="J35" s="1"/>
      <c r="K35" s="1"/>
      <c r="L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4"/>
      <c r="E49" s="4"/>
      <c r="F49" s="4"/>
      <c r="G49" s="4"/>
      <c r="H49" s="1"/>
      <c r="I49" s="1"/>
      <c r="J49" s="1"/>
      <c r="K49" s="1"/>
      <c r="L49" s="1"/>
    </row>
    <row r="50" spans="1:13" x14ac:dyDescent="0.3">
      <c r="B50" s="1"/>
      <c r="C50" s="1"/>
      <c r="D50" s="4"/>
      <c r="E50" s="4"/>
      <c r="F50" s="4"/>
      <c r="G50" s="4"/>
      <c r="H50" s="1"/>
      <c r="I50" s="1"/>
      <c r="J50" s="1"/>
      <c r="K50" s="1"/>
      <c r="L50" s="1"/>
    </row>
    <row r="51" spans="1:13" x14ac:dyDescent="0.3">
      <c r="A51" s="260" t="s">
        <v>58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3" x14ac:dyDescent="0.3">
      <c r="A52" s="261" t="s">
        <v>38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sheetProtection formatCells="0" formatRows="0" insertRows="0" insertHyperlinks="0" deleteRows="0" sort="0" autoFilter="0" pivotTables="0"/>
  <protectedRanges>
    <protectedRange sqref="K1:L1 E15 J17:XFD18 A22:A24 A17:A18 A9:A15 N22:XFD24 L22:M23 J9:XFD14" name="Editabil"/>
    <protectedRange sqref="C9:I13 E14:F14 H14:I14" name="Editabil_1"/>
    <protectedRange sqref="C17:I18" name="Editabil_2"/>
    <protectedRange sqref="C22:I23" name="Editabil_3"/>
    <protectedRange sqref="J22:K23" name="Editabil_4"/>
    <protectedRange sqref="B9:B15" name="Editabil_1_1_1_1"/>
    <protectedRange sqref="B17:B18" name="Editabil_1_1_2"/>
    <protectedRange sqref="B22:B24" name="Editabil_1_1_3"/>
  </protectedRanges>
  <mergeCells count="58">
    <mergeCell ref="A51:M51"/>
    <mergeCell ref="A52:M52"/>
    <mergeCell ref="K1:L1"/>
    <mergeCell ref="L22:M22"/>
    <mergeCell ref="L23:M23"/>
    <mergeCell ref="J19:J20"/>
    <mergeCell ref="D1:H1"/>
    <mergeCell ref="D2:H2"/>
    <mergeCell ref="K17:K18"/>
    <mergeCell ref="L17:M18"/>
    <mergeCell ref="L10:M10"/>
    <mergeCell ref="I17:I18"/>
    <mergeCell ref="J17:J18"/>
    <mergeCell ref="L12:M12"/>
    <mergeCell ref="L15:M15"/>
    <mergeCell ref="A8:M8"/>
    <mergeCell ref="J6:K6"/>
    <mergeCell ref="F6:I6"/>
    <mergeCell ref="A6:A7"/>
    <mergeCell ref="L9:M9"/>
    <mergeCell ref="B6:B7"/>
    <mergeCell ref="C6:C7"/>
    <mergeCell ref="D6:D7"/>
    <mergeCell ref="E6:E7"/>
    <mergeCell ref="L6:M7"/>
    <mergeCell ref="E17:E18"/>
    <mergeCell ref="F15:I15"/>
    <mergeCell ref="A16:M16"/>
    <mergeCell ref="L11:M11"/>
    <mergeCell ref="L13:M13"/>
    <mergeCell ref="F17:F18"/>
    <mergeCell ref="G17:G18"/>
    <mergeCell ref="H17:H18"/>
    <mergeCell ref="D17:D18"/>
    <mergeCell ref="L14:M14"/>
    <mergeCell ref="F14:I14"/>
    <mergeCell ref="B2:C2"/>
    <mergeCell ref="K2:L2"/>
    <mergeCell ref="C3:G3"/>
    <mergeCell ref="K3:L3"/>
    <mergeCell ref="C5:G5"/>
    <mergeCell ref="K5:L5"/>
    <mergeCell ref="K19:K20"/>
    <mergeCell ref="B26:C26"/>
    <mergeCell ref="B28:B30"/>
    <mergeCell ref="D28:M28"/>
    <mergeCell ref="D29:M29"/>
    <mergeCell ref="D30:M30"/>
    <mergeCell ref="A21:M21"/>
    <mergeCell ref="A19:C20"/>
    <mergeCell ref="E19:E20"/>
    <mergeCell ref="L24:M24"/>
    <mergeCell ref="F24:I24"/>
    <mergeCell ref="B33:C33"/>
    <mergeCell ref="D33:I33"/>
    <mergeCell ref="J33:M33"/>
    <mergeCell ref="J32:M32"/>
    <mergeCell ref="E32:F32"/>
  </mergeCells>
  <conditionalFormatting sqref="D1:D15">
    <cfRule type="cellIs" dxfId="39" priority="31" operator="equal">
      <formula>"DI"</formula>
    </cfRule>
    <cfRule type="cellIs" dxfId="38" priority="32" operator="equal">
      <formula>"DM"</formula>
    </cfRule>
    <cfRule type="cellIs" dxfId="37" priority="33" operator="equal">
      <formula>"DJ"</formula>
    </cfRule>
    <cfRule type="cellIs" dxfId="36" priority="34" operator="equal">
      <formula>"D"</formula>
    </cfRule>
    <cfRule type="cellIs" dxfId="35" priority="35" operator="equal">
      <formula>"SI"</formula>
    </cfRule>
    <cfRule type="cellIs" dxfId="34" priority="36" operator="equal">
      <formula>"SM"</formula>
    </cfRule>
    <cfRule type="cellIs" dxfId="33" priority="37" operator="equal">
      <formula>"SJ"</formula>
    </cfRule>
    <cfRule type="cellIs" dxfId="32" priority="38" operator="equal">
      <formula>"S"</formula>
    </cfRule>
    <cfRule type="cellIs" dxfId="31" priority="39" operator="equal">
      <formula>"C"</formula>
    </cfRule>
    <cfRule type="cellIs" dxfId="30" priority="40" operator="equal">
      <formula>"F"</formula>
    </cfRule>
  </conditionalFormatting>
  <conditionalFormatting sqref="D17">
    <cfRule type="cellIs" dxfId="29" priority="22" operator="equal">
      <formula>"DM"</formula>
    </cfRule>
    <cfRule type="cellIs" dxfId="28" priority="23" operator="equal">
      <formula>"DJ"</formula>
    </cfRule>
    <cfRule type="cellIs" dxfId="27" priority="24" operator="equal">
      <formula>"D"</formula>
    </cfRule>
    <cfRule type="cellIs" dxfId="26" priority="25" operator="equal">
      <formula>"SI"</formula>
    </cfRule>
    <cfRule type="cellIs" dxfId="25" priority="26" operator="equal">
      <formula>"SM"</formula>
    </cfRule>
    <cfRule type="cellIs" dxfId="24" priority="27" operator="equal">
      <formula>"SJ"</formula>
    </cfRule>
    <cfRule type="cellIs" dxfId="23" priority="28" operator="equal">
      <formula>"S"</formula>
    </cfRule>
    <cfRule type="cellIs" dxfId="22" priority="29" operator="equal">
      <formula>"C"</formula>
    </cfRule>
    <cfRule type="cellIs" dxfId="21" priority="30" operator="equal">
      <formula>"F"</formula>
    </cfRule>
    <cfRule type="cellIs" dxfId="20" priority="21" operator="equal">
      <formula>"DI"</formula>
    </cfRule>
  </conditionalFormatting>
  <conditionalFormatting sqref="D19:D25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9" operator="equal">
      <formula>"C"</formula>
    </cfRule>
    <cfRule type="cellIs" dxfId="10" priority="10" operator="equal">
      <formula>"F"</formula>
    </cfRule>
  </conditionalFormatting>
  <conditionalFormatting sqref="D27:D46">
    <cfRule type="cellIs" dxfId="9" priority="41" operator="equal">
      <formula>"DI"</formula>
    </cfRule>
    <cfRule type="cellIs" dxfId="8" priority="42" operator="equal">
      <formula>"DM"</formula>
    </cfRule>
    <cfRule type="cellIs" dxfId="7" priority="43" operator="equal">
      <formula>"DJ"</formula>
    </cfRule>
    <cfRule type="cellIs" dxfId="6" priority="44" operator="equal">
      <formula>"D"</formula>
    </cfRule>
    <cfRule type="cellIs" dxfId="5" priority="45" operator="equal">
      <formula>"SI"</formula>
    </cfRule>
    <cfRule type="cellIs" dxfId="4" priority="46" operator="equal">
      <formula>"SM"</formula>
    </cfRule>
    <cfRule type="cellIs" dxfId="3" priority="47" operator="equal">
      <formula>"SJ"</formula>
    </cfRule>
    <cfRule type="cellIs" dxfId="2" priority="48" operator="equal">
      <formula>"S"</formula>
    </cfRule>
    <cfRule type="cellIs" dxfId="1" priority="50" operator="equal">
      <formula>"C"</formula>
    </cfRule>
    <cfRule type="cellIs" dxfId="0" priority="51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  <vt:lpstr>Sem_VII!Print_Area</vt:lpstr>
      <vt:lpstr>Sem_VIII!Print_Area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consuela</cp:lastModifiedBy>
  <cp:revision/>
  <cp:lastPrinted>2025-01-23T12:45:29Z</cp:lastPrinted>
  <dcterms:created xsi:type="dcterms:W3CDTF">2015-06-05T18:19:34Z</dcterms:created>
  <dcterms:modified xsi:type="dcterms:W3CDTF">2025-02-27T16:45:51Z</dcterms:modified>
  <cp:category/>
  <cp:contentStatus/>
</cp:coreProperties>
</file>