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nsuela\Downloads\"/>
    </mc:Choice>
  </mc:AlternateContent>
  <bookViews>
    <workbookView xWindow="0" yWindow="0" windowWidth="23040" windowHeight="9264" activeTab="5"/>
  </bookViews>
  <sheets>
    <sheet name="Sem_I" sheetId="14" r:id="rId1"/>
    <sheet name="Sem_II" sheetId="24" r:id="rId2"/>
    <sheet name="Sem_III" sheetId="25" r:id="rId3"/>
    <sheet name="Sem_IV" sheetId="26" r:id="rId4"/>
    <sheet name="Sem_V" sheetId="27" r:id="rId5"/>
    <sheet name="Sem_VI" sheetId="19" r:id="rId6"/>
    <sheet name="Sem_VII" sheetId="28" state="hidden" r:id="rId7"/>
    <sheet name="Sem_VIII" sheetId="21" state="hidden" r:id="rId8"/>
  </sheets>
  <definedNames>
    <definedName name="_xlnm.Print_Area" localSheetId="0">Sem_I!$A$1:$M$52</definedName>
    <definedName name="_xlnm.Print_Area" localSheetId="1">Sem_II!$A$1:$M$53</definedName>
    <definedName name="_xlnm.Print_Area" localSheetId="2">Sem_III!$A$1:$M$59</definedName>
    <definedName name="_xlnm.Print_Area" localSheetId="3">Sem_IV!$A$1:$M$56</definedName>
    <definedName name="_xlnm.Print_Area" localSheetId="4">Sem_V!$A$1:$M$56</definedName>
    <definedName name="_xlnm.Print_Area" localSheetId="5">Sem_VI!$A$1:$M$55</definedName>
    <definedName name="_xlnm.Print_Area" localSheetId="6">Sem_VII!$A$1:$M$63</definedName>
    <definedName name="_xlnm.Print_Area" localSheetId="7">Sem_VIII!$A$1:$M$57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9" l="1"/>
  <c r="E22" i="26"/>
  <c r="E23" i="25"/>
  <c r="E20" i="24"/>
  <c r="E20" i="14"/>
  <c r="H23" i="26"/>
  <c r="G23" i="26"/>
  <c r="F23" i="26"/>
  <c r="D29" i="26"/>
  <c r="H22" i="26"/>
  <c r="G22" i="26"/>
  <c r="F22" i="26"/>
  <c r="J20" i="26"/>
  <c r="K20" i="26" s="1"/>
  <c r="J23" i="19"/>
  <c r="J16" i="19" l="1"/>
  <c r="J10" i="19"/>
  <c r="J11" i="19"/>
  <c r="J12" i="19"/>
  <c r="J13" i="19"/>
  <c r="J9" i="19"/>
  <c r="J35" i="25"/>
  <c r="D35" i="25"/>
  <c r="D31" i="25"/>
  <c r="D30" i="25"/>
  <c r="D32" i="25"/>
  <c r="J23" i="14" l="1"/>
  <c r="K23" i="14" s="1"/>
  <c r="K24" i="14"/>
  <c r="C3" i="24" l="1"/>
  <c r="L21" i="14" l="1"/>
  <c r="M21" i="14"/>
  <c r="L25" i="21"/>
  <c r="M25" i="21"/>
  <c r="M27" i="28"/>
  <c r="M20" i="19"/>
  <c r="M20" i="27"/>
  <c r="M23" i="26"/>
  <c r="M24" i="25"/>
  <c r="M21" i="24"/>
  <c r="K2" i="24" l="1"/>
  <c r="J13" i="24" l="1"/>
  <c r="D33" i="21" l="1"/>
  <c r="K15" i="21"/>
  <c r="J30" i="28"/>
  <c r="K30" i="28" s="1"/>
  <c r="K23" i="19"/>
  <c r="K24" i="19"/>
  <c r="J25" i="19"/>
  <c r="K25" i="19" s="1"/>
  <c r="J23" i="27"/>
  <c r="K23" i="27" s="1"/>
  <c r="J23" i="24"/>
  <c r="K23" i="24" s="1"/>
  <c r="J10" i="14"/>
  <c r="K10" i="14" s="1"/>
  <c r="J11" i="14"/>
  <c r="K11" i="14" s="1"/>
  <c r="J12" i="14"/>
  <c r="K12" i="14" s="1"/>
  <c r="J13" i="14"/>
  <c r="K13" i="14" s="1"/>
  <c r="J14" i="14"/>
  <c r="K14" i="14" s="1"/>
  <c r="J15" i="14"/>
  <c r="K15" i="14" s="1"/>
  <c r="J16" i="14"/>
  <c r="K16" i="14" s="1"/>
  <c r="J11" i="21"/>
  <c r="K11" i="21" s="1"/>
  <c r="J27" i="21"/>
  <c r="K27" i="21" s="1"/>
  <c r="J17" i="21"/>
  <c r="K17" i="21" s="1"/>
  <c r="J12" i="21"/>
  <c r="K12" i="21" s="1"/>
  <c r="J13" i="28"/>
  <c r="K13" i="28" s="1"/>
  <c r="J20" i="28"/>
  <c r="K20" i="28" s="1"/>
  <c r="J31" i="28"/>
  <c r="K31" i="28" s="1"/>
  <c r="K10" i="19"/>
  <c r="K12" i="19"/>
  <c r="J9" i="24"/>
  <c r="J20" i="21"/>
  <c r="K20" i="21" s="1"/>
  <c r="J22" i="21"/>
  <c r="K22" i="21" s="1"/>
  <c r="J32" i="28"/>
  <c r="K32" i="28" s="1"/>
  <c r="J22" i="28"/>
  <c r="K22" i="28" s="1"/>
  <c r="J24" i="28"/>
  <c r="K24" i="28" s="1"/>
  <c r="J16" i="28"/>
  <c r="K16" i="28" s="1"/>
  <c r="J14" i="28"/>
  <c r="K14" i="28" s="1"/>
  <c r="K26" i="19"/>
  <c r="K14" i="19"/>
  <c r="J22" i="19"/>
  <c r="K22" i="19" s="1"/>
  <c r="K25" i="27"/>
  <c r="J14" i="24"/>
  <c r="K14" i="24" s="1"/>
  <c r="J13" i="25"/>
  <c r="K13" i="25" s="1"/>
  <c r="J14" i="27"/>
  <c r="K14" i="27" s="1"/>
  <c r="J25" i="26"/>
  <c r="K25" i="26" s="1"/>
  <c r="K26" i="26"/>
  <c r="J18" i="25"/>
  <c r="K18" i="25" s="1"/>
  <c r="J27" i="25"/>
  <c r="K27" i="25" s="1"/>
  <c r="K28" i="25"/>
  <c r="K24" i="24"/>
  <c r="C3" i="27" l="1"/>
  <c r="J10" i="21"/>
  <c r="K10" i="21" s="1"/>
  <c r="J13" i="21"/>
  <c r="K13" i="21" s="1"/>
  <c r="C35" i="21"/>
  <c r="C36" i="28"/>
  <c r="C30" i="19"/>
  <c r="C29" i="27"/>
  <c r="C30" i="26"/>
  <c r="C32" i="25"/>
  <c r="C28" i="24"/>
  <c r="J10" i="25"/>
  <c r="K10" i="25" s="1"/>
  <c r="J11" i="25"/>
  <c r="K11" i="25" s="1"/>
  <c r="J12" i="25"/>
  <c r="K12" i="25" s="1"/>
  <c r="J21" i="25"/>
  <c r="K21" i="25" s="1"/>
  <c r="K2" i="21"/>
  <c r="K2" i="19"/>
  <c r="K2" i="26"/>
  <c r="J38" i="21"/>
  <c r="J39" i="28"/>
  <c r="J33" i="19"/>
  <c r="J32" i="27"/>
  <c r="J33" i="26"/>
  <c r="J31" i="24"/>
  <c r="D38" i="21"/>
  <c r="D39" i="28"/>
  <c r="D33" i="19"/>
  <c r="D32" i="27"/>
  <c r="D33" i="26"/>
  <c r="D31" i="24"/>
  <c r="B38" i="21"/>
  <c r="B39" i="28"/>
  <c r="B33" i="19"/>
  <c r="B32" i="27"/>
  <c r="B33" i="26"/>
  <c r="B35" i="25"/>
  <c r="B31" i="24"/>
  <c r="C34" i="21"/>
  <c r="C35" i="28"/>
  <c r="C29" i="19"/>
  <c r="C28" i="27"/>
  <c r="C29" i="26"/>
  <c r="C31" i="25"/>
  <c r="C27" i="24"/>
  <c r="C33" i="21"/>
  <c r="C34" i="28"/>
  <c r="C28" i="19"/>
  <c r="C27" i="27"/>
  <c r="C28" i="26"/>
  <c r="C30" i="25"/>
  <c r="C26" i="24"/>
  <c r="C4" i="21"/>
  <c r="C4" i="28"/>
  <c r="C4" i="19"/>
  <c r="C4" i="27"/>
  <c r="C4" i="26"/>
  <c r="C4" i="25"/>
  <c r="C4" i="24"/>
  <c r="K3" i="21"/>
  <c r="K3" i="19"/>
  <c r="K3" i="26"/>
  <c r="K3" i="24"/>
  <c r="J4" i="21"/>
  <c r="J4" i="28"/>
  <c r="J4" i="19"/>
  <c r="J4" i="27"/>
  <c r="J4" i="26"/>
  <c r="J4" i="25"/>
  <c r="J4" i="24"/>
  <c r="J3" i="21"/>
  <c r="J3" i="28"/>
  <c r="J3" i="19"/>
  <c r="J3" i="27"/>
  <c r="J3" i="26"/>
  <c r="J3" i="25"/>
  <c r="J3" i="24"/>
  <c r="J2" i="21"/>
  <c r="J2" i="28"/>
  <c r="J2" i="19"/>
  <c r="J2" i="27"/>
  <c r="J2" i="26"/>
  <c r="J2" i="25"/>
  <c r="J2" i="24"/>
  <c r="C3" i="21"/>
  <c r="C3" i="28"/>
  <c r="C3" i="19"/>
  <c r="C3" i="26"/>
  <c r="C3" i="25"/>
  <c r="D2" i="21"/>
  <c r="D2" i="28"/>
  <c r="D2" i="19"/>
  <c r="D2" i="27"/>
  <c r="D2" i="26"/>
  <c r="D2" i="25"/>
  <c r="D2" i="24"/>
  <c r="D35" i="21"/>
  <c r="D34" i="21"/>
  <c r="D30" i="19"/>
  <c r="D29" i="19"/>
  <c r="D36" i="28"/>
  <c r="D35" i="28"/>
  <c r="D34" i="28"/>
  <c r="J29" i="28"/>
  <c r="K29" i="28" s="1"/>
  <c r="L27" i="28"/>
  <c r="I27" i="28"/>
  <c r="H27" i="28"/>
  <c r="G27" i="28"/>
  <c r="F27" i="28"/>
  <c r="I26" i="28"/>
  <c r="H26" i="28"/>
  <c r="G26" i="28"/>
  <c r="F26" i="28"/>
  <c r="E26" i="28"/>
  <c r="J18" i="28"/>
  <c r="K18" i="28" s="1"/>
  <c r="J15" i="28"/>
  <c r="K15" i="28" s="1"/>
  <c r="J12" i="28"/>
  <c r="K12" i="28" s="1"/>
  <c r="J11" i="28"/>
  <c r="K11" i="28" s="1"/>
  <c r="J10" i="28"/>
  <c r="K10" i="28" s="1"/>
  <c r="J9" i="28"/>
  <c r="K9" i="28" s="1"/>
  <c r="D29" i="27"/>
  <c r="D28" i="27"/>
  <c r="D27" i="27"/>
  <c r="J22" i="27"/>
  <c r="K22" i="27" s="1"/>
  <c r="L20" i="27"/>
  <c r="I20" i="27"/>
  <c r="H20" i="27"/>
  <c r="G20" i="27"/>
  <c r="F20" i="27"/>
  <c r="I19" i="27"/>
  <c r="H19" i="27"/>
  <c r="G19" i="27"/>
  <c r="F19" i="27"/>
  <c r="E19" i="27"/>
  <c r="J16" i="27"/>
  <c r="J13" i="27"/>
  <c r="K13" i="27" s="1"/>
  <c r="J12" i="27"/>
  <c r="K12" i="27" s="1"/>
  <c r="J11" i="27"/>
  <c r="K11" i="27" s="1"/>
  <c r="J10" i="27"/>
  <c r="K10" i="27" s="1"/>
  <c r="J9" i="27"/>
  <c r="D30" i="26"/>
  <c r="D28" i="26"/>
  <c r="L23" i="26"/>
  <c r="I23" i="26"/>
  <c r="I22" i="26"/>
  <c r="J17" i="26"/>
  <c r="K17" i="26" s="1"/>
  <c r="J15" i="26"/>
  <c r="K15" i="26" s="1"/>
  <c r="J13" i="26"/>
  <c r="K13" i="26" s="1"/>
  <c r="J12" i="26"/>
  <c r="K12" i="26" s="1"/>
  <c r="J11" i="26"/>
  <c r="K11" i="26" s="1"/>
  <c r="J10" i="26"/>
  <c r="K10" i="26" s="1"/>
  <c r="J9" i="26"/>
  <c r="J26" i="25"/>
  <c r="K26" i="25" s="1"/>
  <c r="L24" i="25"/>
  <c r="I24" i="25"/>
  <c r="H24" i="25"/>
  <c r="G24" i="25"/>
  <c r="F24" i="25"/>
  <c r="I23" i="25"/>
  <c r="H23" i="25"/>
  <c r="G23" i="25"/>
  <c r="F23" i="25"/>
  <c r="J15" i="25"/>
  <c r="K15" i="25" s="1"/>
  <c r="J9" i="25"/>
  <c r="K9" i="25" s="1"/>
  <c r="D28" i="24"/>
  <c r="D27" i="24"/>
  <c r="D26" i="24"/>
  <c r="L21" i="24"/>
  <c r="I21" i="24"/>
  <c r="H21" i="24"/>
  <c r="G21" i="24"/>
  <c r="F21" i="24"/>
  <c r="I20" i="24"/>
  <c r="H20" i="24"/>
  <c r="G20" i="24"/>
  <c r="F20" i="24"/>
  <c r="J18" i="24"/>
  <c r="K18" i="24" s="1"/>
  <c r="J16" i="24"/>
  <c r="K16" i="24" s="1"/>
  <c r="J15" i="24"/>
  <c r="K15" i="24" s="1"/>
  <c r="K13" i="24"/>
  <c r="J12" i="24"/>
  <c r="K12" i="24" s="1"/>
  <c r="J11" i="24"/>
  <c r="K11" i="24" s="1"/>
  <c r="J10" i="24"/>
  <c r="K10" i="24" s="1"/>
  <c r="K9" i="24"/>
  <c r="J22" i="26" l="1"/>
  <c r="K9" i="27"/>
  <c r="J19" i="27"/>
  <c r="K20" i="24"/>
  <c r="J23" i="25"/>
  <c r="J20" i="24"/>
  <c r="K26" i="28"/>
  <c r="J26" i="28"/>
  <c r="K16" i="27"/>
  <c r="K9" i="26"/>
  <c r="K22" i="26" s="1"/>
  <c r="K23" i="25"/>
  <c r="D27" i="14"/>
  <c r="D28" i="14"/>
  <c r="D26" i="14"/>
  <c r="J9" i="14"/>
  <c r="J29" i="21"/>
  <c r="K29" i="21" s="1"/>
  <c r="I25" i="21"/>
  <c r="H25" i="21"/>
  <c r="G25" i="21"/>
  <c r="F25" i="21"/>
  <c r="I24" i="21"/>
  <c r="H24" i="21"/>
  <c r="G24" i="21"/>
  <c r="F24" i="21"/>
  <c r="E24" i="21"/>
  <c r="J9" i="21"/>
  <c r="L20" i="19"/>
  <c r="I20" i="19"/>
  <c r="H20" i="19"/>
  <c r="G20" i="19"/>
  <c r="F20" i="19"/>
  <c r="I19" i="19"/>
  <c r="H19" i="19"/>
  <c r="G19" i="19"/>
  <c r="F19" i="19"/>
  <c r="E19" i="19"/>
  <c r="K16" i="19"/>
  <c r="K13" i="19"/>
  <c r="K11" i="19"/>
  <c r="I21" i="14"/>
  <c r="H21" i="14"/>
  <c r="G21" i="14"/>
  <c r="F21" i="14"/>
  <c r="I20" i="14"/>
  <c r="H20" i="14"/>
  <c r="G20" i="14"/>
  <c r="F20" i="14"/>
  <c r="K9" i="21" l="1"/>
  <c r="K24" i="21" s="1"/>
  <c r="J24" i="21"/>
  <c r="K19" i="27"/>
  <c r="K9" i="19"/>
  <c r="K19" i="19" s="1"/>
  <c r="J19" i="19"/>
  <c r="K9" i="14"/>
  <c r="K20" i="14" s="1"/>
  <c r="J20" i="14"/>
</calcChain>
</file>

<file path=xl/sharedStrings.xml><?xml version="1.0" encoding="utf-8"?>
<sst xmlns="http://schemas.openxmlformats.org/spreadsheetml/2006/main" count="659" uniqueCount="229">
  <si>
    <t>Plan de învățământ licență</t>
  </si>
  <si>
    <t>Anul universitar:</t>
  </si>
  <si>
    <t xml:space="preserve">Domeniul: </t>
  </si>
  <si>
    <t>Anul de studii:</t>
  </si>
  <si>
    <t>I</t>
  </si>
  <si>
    <t xml:space="preserve">Programul de studii: </t>
  </si>
  <si>
    <t>Semestrul:</t>
  </si>
  <si>
    <t>Nr.
crt.</t>
  </si>
  <si>
    <t>Codul disciplinei</t>
  </si>
  <si>
    <t xml:space="preserve">Denumirea disciplinei </t>
  </si>
  <si>
    <t>Categorie formativă</t>
  </si>
  <si>
    <t>Nr. ECTS</t>
  </si>
  <si>
    <t>Ore/săptămână</t>
  </si>
  <si>
    <t>Total ore</t>
  </si>
  <si>
    <t>Forma de evaluare</t>
  </si>
  <si>
    <t>C</t>
  </si>
  <si>
    <t>S</t>
  </si>
  <si>
    <t>L</t>
  </si>
  <si>
    <t>P</t>
  </si>
  <si>
    <t>Activități asistate</t>
  </si>
  <si>
    <t>Stud. Ind.</t>
  </si>
  <si>
    <t xml:space="preserve">Discipline Obligatorii (Ob) </t>
  </si>
  <si>
    <t>F</t>
  </si>
  <si>
    <t>E</t>
  </si>
  <si>
    <t>V</t>
  </si>
  <si>
    <t>D</t>
  </si>
  <si>
    <t>Statistici:</t>
  </si>
  <si>
    <t>ECTS/Ore:</t>
  </si>
  <si>
    <t>Ex.</t>
  </si>
  <si>
    <t>Număr:</t>
  </si>
  <si>
    <t>Psihologia educației</t>
  </si>
  <si>
    <t>Voluntariat 1</t>
  </si>
  <si>
    <t>TOTAL NUMĂR 
DE ORE</t>
  </si>
  <si>
    <t>Discipline Obligatorii:</t>
  </si>
  <si>
    <t>Discipline Opționale:</t>
  </si>
  <si>
    <t>Discipline Facultative:</t>
  </si>
  <si>
    <t>Rector,</t>
  </si>
  <si>
    <t>Decan,</t>
  </si>
  <si>
    <t>Director departament,</t>
  </si>
  <si>
    <t>Mihnea-Cosmin COSTOIU</t>
  </si>
  <si>
    <t>Petrișor - Laurențiu ȚUCĂ</t>
  </si>
  <si>
    <t>II</t>
  </si>
  <si>
    <t>Pedagogie I: 
- Fundamentele Pedagogiei
- Teoria și metodologia curriculumului</t>
  </si>
  <si>
    <t>Voluntariat 2</t>
  </si>
  <si>
    <t>2024 - 2025</t>
  </si>
  <si>
    <t>Pedagogie II:
- Teoria și metodologia instruirii
- Teoria și metodologia evaluării</t>
  </si>
  <si>
    <t>Voluntariat 3</t>
  </si>
  <si>
    <t>Didactica specializării</t>
  </si>
  <si>
    <t>Voluntariat 4</t>
  </si>
  <si>
    <t>Nr. Crt.</t>
  </si>
  <si>
    <t>DM</t>
  </si>
  <si>
    <t>Managementul clasei de elevi</t>
  </si>
  <si>
    <t>Practică pedagogică de specialitate în învățământul preuniversitar 2</t>
  </si>
  <si>
    <t>36 ore (12 săpt * 3 ore/săpt)</t>
  </si>
  <si>
    <t>Examen de absolvire: Nivelul I</t>
  </si>
  <si>
    <t>Voluntariat 6</t>
  </si>
  <si>
    <t>2025 - 2026</t>
  </si>
  <si>
    <t>III</t>
  </si>
  <si>
    <t>Instruire asistată de calculator</t>
  </si>
  <si>
    <t>Practică pedagogică de specialitate în învățământul preuniversitar 1</t>
  </si>
  <si>
    <t>42 ore (14 săpt * 3 ore/săpt)</t>
  </si>
  <si>
    <t>Voluntariat 5</t>
  </si>
  <si>
    <t>2026 - 2027</t>
  </si>
  <si>
    <t>IV</t>
  </si>
  <si>
    <t>Nr.
Crt.</t>
  </si>
  <si>
    <t>SJ</t>
  </si>
  <si>
    <t>Voluntariat 7</t>
  </si>
  <si>
    <t xml:space="preserve">Practică pentru elaborarea proiectului de diplomă </t>
  </si>
  <si>
    <t>60 ore (2 sapt *30 ore/săpt)</t>
  </si>
  <si>
    <t>Elaborarea proiectului de diplomă</t>
  </si>
  <si>
    <t>Voluntariat 8</t>
  </si>
  <si>
    <t>Promovarea examenului de diplomă</t>
  </si>
  <si>
    <t>Discipline Opționale (Op)</t>
  </si>
  <si>
    <t>Discipline Facultative (Fac)</t>
  </si>
  <si>
    <r>
      <t>Discipline</t>
    </r>
    <r>
      <rPr>
        <b/>
        <sz val="11"/>
        <color rgb="FF00B05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O</t>
    </r>
    <r>
      <rPr>
        <b/>
        <sz val="11"/>
        <color theme="1"/>
        <rFont val="Calibri"/>
        <family val="2"/>
        <charset val="238"/>
        <scheme val="minor"/>
      </rPr>
      <t>pționale (Op)</t>
    </r>
  </si>
  <si>
    <r>
      <t>Disciplin</t>
    </r>
    <r>
      <rPr>
        <b/>
        <sz val="11"/>
        <rFont val="Calibri"/>
        <family val="2"/>
        <scheme val="minor"/>
      </rPr>
      <t>e F</t>
    </r>
    <r>
      <rPr>
        <b/>
        <sz val="11"/>
        <color theme="1"/>
        <rFont val="Calibri"/>
        <family val="2"/>
        <charset val="238"/>
        <scheme val="minor"/>
      </rPr>
      <t>acultative (F</t>
    </r>
    <r>
      <rPr>
        <b/>
        <sz val="11"/>
        <rFont val="Calibri"/>
        <family val="2"/>
        <scheme val="minor"/>
      </rPr>
      <t>ac)</t>
    </r>
  </si>
  <si>
    <t>Avizat Direcția evaluarea și asigurarea calității,</t>
  </si>
  <si>
    <t>2027 - 2028</t>
  </si>
  <si>
    <t>C/V</t>
  </si>
  <si>
    <t>Contabilitate</t>
  </si>
  <si>
    <t>Matematică aplicată în economie</t>
  </si>
  <si>
    <t>Microeconomie</t>
  </si>
  <si>
    <t>Tehnici și proceduri contabile</t>
  </si>
  <si>
    <t>Informatică economică</t>
  </si>
  <si>
    <t>Management</t>
  </si>
  <si>
    <t>Statistică economică</t>
  </si>
  <si>
    <t>2024 - 2027</t>
  </si>
  <si>
    <t>Carmen-Constantina NENU</t>
  </si>
  <si>
    <t>Luminiţa ŞERBĂNESCU</t>
  </si>
  <si>
    <t>Macroeconomie</t>
  </si>
  <si>
    <t>Dreptul afacerilor</t>
  </si>
  <si>
    <t>Finanțe</t>
  </si>
  <si>
    <t xml:space="preserve">Bazele contabilității </t>
  </si>
  <si>
    <t>Econometrie</t>
  </si>
  <si>
    <t>Baze de date</t>
  </si>
  <si>
    <t>Contabilitate financiară I</t>
  </si>
  <si>
    <t>Marketing</t>
  </si>
  <si>
    <t>Istorie economică</t>
  </si>
  <si>
    <t>Evaluarea intreprinderii</t>
  </si>
  <si>
    <t>Contabilitatea persoanelor juridice fără scop lucrativ</t>
  </si>
  <si>
    <t>Contabilitatea tranzacțiilor internaționale</t>
  </si>
  <si>
    <t>Contabilitate în comerț, turism, servicii</t>
  </si>
  <si>
    <t>Doctrine economice contemporane</t>
  </si>
  <si>
    <t>Etică și integritate academică</t>
  </si>
  <si>
    <t>Comunicare și relații publice</t>
  </si>
  <si>
    <t xml:space="preserve">Contabilitatea operațiunilor de comerț exterior </t>
  </si>
  <si>
    <t>Contabilitate financiară II</t>
  </si>
  <si>
    <t>Sisteme informatice de asistare a deciziilor</t>
  </si>
  <si>
    <t>Gestiunea financiară a firmei</t>
  </si>
  <si>
    <t>Contabilitatea instituțiilor de credit</t>
  </si>
  <si>
    <t>Programarea calculatoarelor</t>
  </si>
  <si>
    <t>Practica de specialitate</t>
  </si>
  <si>
    <t>Audit intern</t>
  </si>
  <si>
    <t>Teoria și practica întocmirii situațiilor financiare</t>
  </si>
  <si>
    <t>Piețe financiare</t>
  </si>
  <si>
    <t>Analiză economică</t>
  </si>
  <si>
    <t>Control financiar</t>
  </si>
  <si>
    <t>Decizii financiare pe baza informațiilor contabile</t>
  </si>
  <si>
    <t>Dezvoltarea aplicațiilor Web</t>
  </si>
  <si>
    <t>Contabilitatea instituților publice</t>
  </si>
  <si>
    <t>Contabilitate de gestiune</t>
  </si>
  <si>
    <t>Audit financiar</t>
  </si>
  <si>
    <t>Contabilitate internațională</t>
  </si>
  <si>
    <t>Control intern</t>
  </si>
  <si>
    <t xml:space="preserve">Instrumente software pentru afaceri </t>
  </si>
  <si>
    <t>84 de ore</t>
  </si>
  <si>
    <t>Contabilitate consolidată</t>
  </si>
  <si>
    <t>Control de gestiune</t>
  </si>
  <si>
    <t>Proiectarea sistemelor informatice de gestiune</t>
  </si>
  <si>
    <t>Informaţii contabile şi decizii manageriale</t>
  </si>
  <si>
    <t>Analiză financiară</t>
  </si>
  <si>
    <t>Elaborarea lucrării de licență</t>
  </si>
  <si>
    <t>56 de ore</t>
  </si>
  <si>
    <t>Economie monetara</t>
  </si>
  <si>
    <t>Contabilitate si gestiune fiscala</t>
  </si>
  <si>
    <t>Prețuri și concurență</t>
  </si>
  <si>
    <t>Limba străină pentru afaceri 1</t>
  </si>
  <si>
    <t>Limba engleză pentru afaceri 3</t>
  </si>
  <si>
    <t>Limba engleză pentru afaceri 4</t>
  </si>
  <si>
    <t>Limba franceză pentru afaceri 4</t>
  </si>
  <si>
    <t>Limba franceză pentru afaceri 3</t>
  </si>
  <si>
    <t>*Punctele de credit ale disciplinei nu sunt luate in calcul în cadrul punctelor de credit semestriale</t>
  </si>
  <si>
    <t>Educație fizică şi sport 1*</t>
  </si>
  <si>
    <t>Educație fizică şi sport 3*</t>
  </si>
  <si>
    <t>Educație fizică şi sport 4*</t>
  </si>
  <si>
    <t>Contabilitate şi informatică de gestiune, I.F.R.</t>
  </si>
  <si>
    <t>Medie ore/săptămână</t>
  </si>
  <si>
    <t>A.I.</t>
  </si>
  <si>
    <t>S.F.</t>
  </si>
  <si>
    <t>UPB.22.F.01.O.001</t>
  </si>
  <si>
    <t>UPB.22.F.01.O.002</t>
  </si>
  <si>
    <t>UPB.22.S.01.O.003</t>
  </si>
  <si>
    <t>UPB.22.F.01.O.004</t>
  </si>
  <si>
    <t>UPB.22.F.01.O.005</t>
  </si>
  <si>
    <t>UPB.22.F.01.O.006</t>
  </si>
  <si>
    <t>UPB.22.F.01.O.007</t>
  </si>
  <si>
    <t>UPB.22.C.01.O.008</t>
  </si>
  <si>
    <t>UPB.22.C.01.L.010</t>
  </si>
  <si>
    <t>UPB.22.C.01.L.011</t>
  </si>
  <si>
    <t>UPB.22.F.02.O.020</t>
  </si>
  <si>
    <t>UPB.22.F.02.O.021</t>
  </si>
  <si>
    <t>UPB.22.F.02.O.022</t>
  </si>
  <si>
    <t>UPB.22.F.02.O.023</t>
  </si>
  <si>
    <t>UPB.22.F.02.O.024</t>
  </si>
  <si>
    <t>UPB.22.S.02.O.025</t>
  </si>
  <si>
    <t>UPB.22.C.02.O.026</t>
  </si>
  <si>
    <t>Limba străină pentru afaceri II</t>
  </si>
  <si>
    <t>UPB.22.C.02.O.027</t>
  </si>
  <si>
    <t>Educație fizică şi sport II*</t>
  </si>
  <si>
    <t>UPB.22.C.02.L.028</t>
  </si>
  <si>
    <t>UPB.22.C.02.L.029</t>
  </si>
  <si>
    <t>UPB.22.S.03.O.030</t>
  </si>
  <si>
    <t>UPB.22.S.03.O.031</t>
  </si>
  <si>
    <t>UPB.22.F.03.O.032</t>
  </si>
  <si>
    <t>UPB.22.F.03.O.033</t>
  </si>
  <si>
    <t>UPB.22.C.03.O.034</t>
  </si>
  <si>
    <t>UPB.22.S.03.A.035</t>
  </si>
  <si>
    <t>UPB.22.S.03.A.036</t>
  </si>
  <si>
    <t>UPB.22.S.03.A.037</t>
  </si>
  <si>
    <t>UPB.22.C.03.A.038</t>
  </si>
  <si>
    <t>UPB.22.C.03.A.039</t>
  </si>
  <si>
    <t>UPB.22.C.03.A.040</t>
  </si>
  <si>
    <t>UPB.22.C.03.A.041</t>
  </si>
  <si>
    <t>UPB.22.C.03.A.042</t>
  </si>
  <si>
    <t>UPB.22.S.03.L.043</t>
  </si>
  <si>
    <t>UPB.22.C.03.L.044</t>
  </si>
  <si>
    <t>UPB.22.C.03.L.045</t>
  </si>
  <si>
    <t>UPB.22.S.04.O.046</t>
  </si>
  <si>
    <t>UPB.22.S.04.O.047</t>
  </si>
  <si>
    <t>UPB.22.S.04.O.048</t>
  </si>
  <si>
    <t>UPB.22.S.04.O.049</t>
  </si>
  <si>
    <t>UPB.22.S.04.O.050</t>
  </si>
  <si>
    <t>UPB.22.S.04.O.051</t>
  </si>
  <si>
    <t>UPB.22.C.04.O.052</t>
  </si>
  <si>
    <t>UPB.22.S.04.A.053</t>
  </si>
  <si>
    <t>UPB.22.S.04.A.054</t>
  </si>
  <si>
    <t>UPB.22.S.04.A.055</t>
  </si>
  <si>
    <t>UPB.22.C.04.A.056</t>
  </si>
  <si>
    <t>UPB.22.C.04.A.057</t>
  </si>
  <si>
    <t>UPB.22.C.04.L.058</t>
  </si>
  <si>
    <t>UPB.22.C.04.L.059</t>
  </si>
  <si>
    <t>UPB.22.S.05.O.060</t>
  </si>
  <si>
    <t>UPB.22.S.05.O.061</t>
  </si>
  <si>
    <t>UPB.22.S.05.O.062</t>
  </si>
  <si>
    <t>UPB.22.S.05.O.063</t>
  </si>
  <si>
    <t>UPB.22.S.05.O.064</t>
  </si>
  <si>
    <t>UPB.22.S.05.O.065</t>
  </si>
  <si>
    <t>UPB.22.S.05.A.066</t>
  </si>
  <si>
    <t>UPB.22.S.05.A.067</t>
  </si>
  <si>
    <t>UPB.22.S.05.A.068</t>
  </si>
  <si>
    <t>UPB.22.S.05.L.069</t>
  </si>
  <si>
    <t>UPB.22.C.05.L.070</t>
  </si>
  <si>
    <t>UPB.22.SC05.L.071</t>
  </si>
  <si>
    <t>UPB.22.C.05.L.072</t>
  </si>
  <si>
    <t>UPB.22.S.06.O.073</t>
  </si>
  <si>
    <t>UPB.22.S.06.O.074</t>
  </si>
  <si>
    <t>UPB.22.S.06.O.075</t>
  </si>
  <si>
    <t>UPB.22.S.06.O.076</t>
  </si>
  <si>
    <t>UPB.22.S.06.O.077</t>
  </si>
  <si>
    <t>UPB.22.S.06.O.078</t>
  </si>
  <si>
    <t>UPB.22.S.06.A.080</t>
  </si>
  <si>
    <t>UPB.22.S.06.A.081</t>
  </si>
  <si>
    <t>UPB.22.S.06.A.082</t>
  </si>
  <si>
    <t>UPB.22.S.06.L.079</t>
  </si>
  <si>
    <t>UPB.22.C.06.L.083</t>
  </si>
  <si>
    <t>UPB.22.C.06.L.084</t>
  </si>
  <si>
    <t>UPB.22.C.06.L.085</t>
  </si>
  <si>
    <t>UPB.22.C.06.L.086</t>
  </si>
  <si>
    <t>Promovarea examenului de licență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</si>
</sst>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6" fillId="6" borderId="0" applyNumberFormat="0" applyBorder="0" applyAlignment="0" applyProtection="0"/>
  </cellStyleXfs>
  <cellXfs count="281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6" xfId="0" applyBorder="1"/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4" xfId="0" applyBorder="1"/>
    <xf numFmtId="0" fontId="0" fillId="0" borderId="37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1" fillId="0" borderId="48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vertical="center" wrapText="1"/>
    </xf>
    <xf numFmtId="0" fontId="0" fillId="0" borderId="51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46" xfId="0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0" fillId="0" borderId="50" xfId="0" applyBorder="1" applyAlignment="1">
      <alignment horizontal="left" vertical="center" wrapText="1"/>
    </xf>
    <xf numFmtId="0" fontId="0" fillId="0" borderId="34" xfId="0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40" xfId="0" applyBorder="1" applyAlignment="1">
      <alignment vertical="center" wrapText="1"/>
    </xf>
    <xf numFmtId="0" fontId="0" fillId="0" borderId="69" xfId="0" applyBorder="1" applyAlignment="1">
      <alignment horizontal="left" vertical="center" wrapText="1"/>
    </xf>
    <xf numFmtId="0" fontId="0" fillId="0" borderId="52" xfId="0" applyBorder="1" applyAlignment="1">
      <alignment horizontal="center" vertical="center"/>
    </xf>
    <xf numFmtId="0" fontId="0" fillId="0" borderId="72" xfId="0" applyBorder="1" applyAlignment="1">
      <alignment horizontal="center"/>
    </xf>
    <xf numFmtId="0" fontId="0" fillId="0" borderId="41" xfId="0" applyBorder="1" applyAlignment="1">
      <alignment vertical="center" wrapText="1"/>
    </xf>
    <xf numFmtId="0" fontId="0" fillId="0" borderId="66" xfId="0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4" fillId="0" borderId="73" xfId="0" applyFont="1" applyBorder="1" applyAlignment="1">
      <alignment vertical="center"/>
    </xf>
    <xf numFmtId="0" fontId="1" fillId="2" borderId="35" xfId="0" applyFont="1" applyFill="1" applyBorder="1" applyAlignment="1">
      <alignment horizontal="center" vertical="center"/>
    </xf>
    <xf numFmtId="0" fontId="0" fillId="0" borderId="73" xfId="0" applyBorder="1"/>
    <xf numFmtId="0" fontId="1" fillId="0" borderId="76" xfId="0" applyFont="1" applyBorder="1" applyAlignment="1">
      <alignment horizontal="center" vertical="center" wrapText="1"/>
    </xf>
    <xf numFmtId="0" fontId="0" fillId="0" borderId="27" xfId="0" applyBorder="1" applyAlignment="1">
      <alignment vertical="center" wrapText="1"/>
    </xf>
    <xf numFmtId="0" fontId="1" fillId="0" borderId="29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13" fillId="0" borderId="17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6" fillId="0" borderId="1" xfId="2" applyFill="1" applyBorder="1" applyAlignment="1">
      <alignment horizontal="center" vertical="center" wrapText="1"/>
    </xf>
    <xf numFmtId="0" fontId="17" fillId="0" borderId="1" xfId="2" applyFont="1" applyFill="1" applyBorder="1" applyAlignment="1">
      <alignment vertical="center" wrapText="1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64" xfId="0" applyBorder="1" applyAlignment="1">
      <alignment horizontal="center" vertical="center" wrapText="1"/>
    </xf>
    <xf numFmtId="0" fontId="16" fillId="0" borderId="12" xfId="2" applyFill="1" applyBorder="1" applyAlignment="1">
      <alignment horizontal="center" vertical="center" wrapText="1"/>
    </xf>
    <xf numFmtId="0" fontId="17" fillId="0" borderId="13" xfId="2" applyFont="1" applyFill="1" applyBorder="1" applyAlignment="1">
      <alignment vertical="center" wrapText="1"/>
    </xf>
    <xf numFmtId="0" fontId="17" fillId="0" borderId="4" xfId="2" applyFont="1" applyFill="1" applyBorder="1" applyAlignment="1">
      <alignment vertical="center" wrapText="1"/>
    </xf>
    <xf numFmtId="0" fontId="16" fillId="0" borderId="4" xfId="2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33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4" borderId="52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1" fillId="4" borderId="53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textRotation="90" wrapText="1"/>
    </xf>
    <xf numFmtId="0" fontId="1" fillId="2" borderId="12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textRotation="90" wrapText="1"/>
    </xf>
    <xf numFmtId="0" fontId="1" fillId="2" borderId="36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" fillId="4" borderId="42" xfId="0" applyFont="1" applyFill="1" applyBorder="1" applyAlignment="1">
      <alignment horizontal="center" vertical="center" wrapText="1"/>
    </xf>
    <xf numFmtId="0" fontId="1" fillId="4" borderId="4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44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6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53" xfId="0" applyBorder="1" applyAlignment="1">
      <alignment horizontal="center" vertical="center" wrapText="1"/>
    </xf>
    <xf numFmtId="0" fontId="1" fillId="5" borderId="43" xfId="0" applyFont="1" applyFill="1" applyBorder="1" applyAlignment="1">
      <alignment horizontal="center" vertical="center" wrapText="1"/>
    </xf>
    <xf numFmtId="0" fontId="1" fillId="5" borderId="44" xfId="0" applyFont="1" applyFill="1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0" fillId="0" borderId="26" xfId="0" applyBorder="1" applyAlignment="1">
      <alignment horizontal="right"/>
    </xf>
    <xf numFmtId="0" fontId="0" fillId="0" borderId="27" xfId="0" applyBorder="1" applyAlignment="1">
      <alignment horizontal="right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67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3">
    <cellStyle name="Good" xfId="2" builtinId="26"/>
    <cellStyle name="Normal" xfId="0" builtinId="0"/>
    <cellStyle name="Normal 2" xfId="1"/>
  </cellStyles>
  <dxfs count="81"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00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00FF99"/>
      <color rgb="FFFFFF99"/>
      <color rgb="FFCD54DA"/>
      <color rgb="FFFFCC66"/>
      <color rgb="FFFF99CC"/>
      <color rgb="FFD47AE6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929029B4-4D5F-4737-9B66-1A5D054E69B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10</xdr:col>
      <xdr:colOff>104775</xdr:colOff>
      <xdr:row>0</xdr:row>
      <xdr:rowOff>0</xdr:rowOff>
    </xdr:from>
    <xdr:to>
      <xdr:col>11</xdr:col>
      <xdr:colOff>203264</xdr:colOff>
      <xdr:row>0</xdr:row>
      <xdr:rowOff>713698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43925" y="0"/>
          <a:ext cx="708089" cy="7136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78B434C9-CB2C-4AF8-BB28-233EA0E95C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10</xdr:col>
      <xdr:colOff>74084</xdr:colOff>
      <xdr:row>0</xdr:row>
      <xdr:rowOff>10584</xdr:rowOff>
    </xdr:from>
    <xdr:to>
      <xdr:col>11</xdr:col>
      <xdr:colOff>172573</xdr:colOff>
      <xdr:row>1</xdr:row>
      <xdr:rowOff>4615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19584" y="10584"/>
          <a:ext cx="712322" cy="7136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A6DE958A-7C91-4ACC-9597-96798542BA1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10</xdr:col>
      <xdr:colOff>74083</xdr:colOff>
      <xdr:row>0</xdr:row>
      <xdr:rowOff>10583</xdr:rowOff>
    </xdr:from>
    <xdr:to>
      <xdr:col>11</xdr:col>
      <xdr:colOff>172572</xdr:colOff>
      <xdr:row>1</xdr:row>
      <xdr:rowOff>4614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19583" y="10583"/>
          <a:ext cx="712322" cy="7136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3FCCFC9E-BB33-4F3B-A8BB-FBD1A642D72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10</xdr:col>
      <xdr:colOff>95250</xdr:colOff>
      <xdr:row>0</xdr:row>
      <xdr:rowOff>10584</xdr:rowOff>
    </xdr:from>
    <xdr:to>
      <xdr:col>11</xdr:col>
      <xdr:colOff>193739</xdr:colOff>
      <xdr:row>1</xdr:row>
      <xdr:rowOff>4615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40750" y="10584"/>
          <a:ext cx="712322" cy="7136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6C3892B8-E6FA-4794-AFA7-C4F3BFFFBE5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10</xdr:col>
      <xdr:colOff>105833</xdr:colOff>
      <xdr:row>0</xdr:row>
      <xdr:rowOff>10584</xdr:rowOff>
    </xdr:from>
    <xdr:to>
      <xdr:col>11</xdr:col>
      <xdr:colOff>204322</xdr:colOff>
      <xdr:row>1</xdr:row>
      <xdr:rowOff>4615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51333" y="10584"/>
          <a:ext cx="712322" cy="7136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1C75A32-2CB3-4290-B04D-C70FCFE96D5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10</xdr:col>
      <xdr:colOff>74084</xdr:colOff>
      <xdr:row>0</xdr:row>
      <xdr:rowOff>10583</xdr:rowOff>
    </xdr:from>
    <xdr:to>
      <xdr:col>11</xdr:col>
      <xdr:colOff>172573</xdr:colOff>
      <xdr:row>1</xdr:row>
      <xdr:rowOff>4614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19584" y="10583"/>
          <a:ext cx="712322" cy="7136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11</xdr:col>
      <xdr:colOff>114300</xdr:colOff>
      <xdr:row>0</xdr:row>
      <xdr:rowOff>705802</xdr:rowOff>
    </xdr:to>
    <xdr:pic>
      <xdr:nvPicPr>
        <xdr:cNvPr id="4" name="Imagine 3">
          <a:extLst>
            <a:ext uri="{FF2B5EF4-FFF2-40B4-BE49-F238E27FC236}">
              <a16:creationId xmlns:a16="http://schemas.microsoft.com/office/drawing/2014/main" xmlns="" id="{1CD53D45-54AB-FC7E-9B1A-C258380CA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0"/>
          <a:ext cx="723900" cy="705802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523875</xdr:colOff>
      <xdr:row>0</xdr:row>
      <xdr:rowOff>0</xdr:rowOff>
    </xdr:from>
    <xdr:to>
      <xdr:col>1</xdr:col>
      <xdr:colOff>1289050</xdr:colOff>
      <xdr:row>1</xdr:row>
      <xdr:rowOff>24674</xdr:rowOff>
    </xdr:to>
    <xdr:pic>
      <xdr:nvPicPr>
        <xdr:cNvPr id="3" name="Imagine 2">
          <a:extLst>
            <a:ext uri="{FF2B5EF4-FFF2-40B4-BE49-F238E27FC236}">
              <a16:creationId xmlns:a16="http://schemas.microsoft.com/office/drawing/2014/main" xmlns="" id="{41918450-D77E-4DA4-B20A-2427DF0C22C3}"/>
            </a:ext>
            <a:ext uri="{147F2762-F138-4A5C-976F-8EAC2B608ADB}">
              <a16:predDERef xmlns:a16="http://schemas.microsoft.com/office/drawing/2014/main" xmlns="" pred="{1CD53D45-54AB-FC7E-9B1A-C258380CABCF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38200" y="0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11FA87E7-3275-4911-B170-7F7115865E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" r="738"/>
        <a:stretch/>
      </xdr:blipFill>
      <xdr:spPr bwMode="auto">
        <a:xfrm>
          <a:off x="815975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123093</xdr:colOff>
      <xdr:row>0</xdr:row>
      <xdr:rowOff>714375</xdr:rowOff>
    </xdr:to>
    <xdr:pic>
      <xdr:nvPicPr>
        <xdr:cNvPr id="4" name="Imagine 3">
          <a:extLst>
            <a:ext uri="{FF2B5EF4-FFF2-40B4-BE49-F238E27FC236}">
              <a16:creationId xmlns:a16="http://schemas.microsoft.com/office/drawing/2014/main" xmlns="" id="{F4BDCDDA-537B-5BFF-38EA-2619CFD8F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0"/>
          <a:ext cx="732693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topLeftCell="A4" zoomScaleSheetLayoutView="70" workbookViewId="0">
      <selection activeCell="M20" sqref="M20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4.6640625" style="6" customWidth="1"/>
    <col min="20" max="20" width="10.109375" customWidth="1"/>
  </cols>
  <sheetData>
    <row r="1" spans="1:20" ht="57" customHeight="1" x14ac:dyDescent="0.35">
      <c r="B1" s="3"/>
      <c r="C1" s="4"/>
      <c r="D1" s="191" t="s">
        <v>0</v>
      </c>
      <c r="E1" s="191"/>
      <c r="F1" s="191"/>
      <c r="G1" s="191"/>
      <c r="H1" s="191"/>
      <c r="I1" s="2"/>
      <c r="J1" s="5"/>
      <c r="K1" s="190"/>
      <c r="L1" s="190"/>
      <c r="P1" s="99"/>
      <c r="Q1" s="99"/>
      <c r="R1" s="99"/>
      <c r="S1" s="99"/>
      <c r="T1" s="99"/>
    </row>
    <row r="2" spans="1:20" ht="15" customHeight="1" x14ac:dyDescent="0.3">
      <c r="B2" s="170"/>
      <c r="C2" s="170"/>
      <c r="D2" s="162" t="s">
        <v>86</v>
      </c>
      <c r="E2" s="162"/>
      <c r="F2" s="162"/>
      <c r="G2" s="162"/>
      <c r="H2" s="162"/>
      <c r="J2" s="8" t="s">
        <v>1</v>
      </c>
      <c r="K2" s="170" t="s">
        <v>44</v>
      </c>
      <c r="L2" s="170"/>
      <c r="P2" s="100"/>
      <c r="Q2" s="100"/>
      <c r="R2" s="100"/>
      <c r="S2" s="100"/>
      <c r="T2" s="100"/>
    </row>
    <row r="3" spans="1:20" x14ac:dyDescent="0.3">
      <c r="B3" s="7" t="s">
        <v>2</v>
      </c>
      <c r="C3" s="170" t="s">
        <v>79</v>
      </c>
      <c r="D3" s="170"/>
      <c r="E3" s="170"/>
      <c r="F3" s="170"/>
      <c r="G3" s="170"/>
      <c r="J3" s="8" t="s">
        <v>3</v>
      </c>
      <c r="K3" s="170" t="s">
        <v>4</v>
      </c>
      <c r="L3" s="170"/>
      <c r="P3" s="100"/>
      <c r="Q3" s="100"/>
      <c r="R3" s="100"/>
      <c r="S3" s="100"/>
      <c r="T3" s="100"/>
    </row>
    <row r="4" spans="1:20" x14ac:dyDescent="0.3">
      <c r="B4" s="7" t="s">
        <v>5</v>
      </c>
      <c r="C4" s="170" t="s">
        <v>145</v>
      </c>
      <c r="D4" s="170"/>
      <c r="E4" s="170"/>
      <c r="F4" s="170"/>
      <c r="G4" s="170"/>
      <c r="J4" s="8" t="s">
        <v>6</v>
      </c>
      <c r="K4" s="170" t="s">
        <v>4</v>
      </c>
      <c r="L4" s="170"/>
      <c r="P4" s="100"/>
      <c r="Q4" s="100"/>
      <c r="R4" s="100"/>
      <c r="S4" s="100"/>
      <c r="T4" s="100"/>
    </row>
    <row r="5" spans="1:20" s="33" customFormat="1" ht="12" customHeight="1" thickBot="1" x14ac:dyDescent="0.25">
      <c r="A5" s="30"/>
      <c r="B5" s="31"/>
      <c r="C5" s="32"/>
      <c r="D5" s="32"/>
      <c r="E5" s="32"/>
      <c r="F5" s="32"/>
      <c r="G5" s="32"/>
      <c r="J5" s="34"/>
      <c r="K5" s="35"/>
      <c r="L5" s="32"/>
      <c r="M5" s="30"/>
      <c r="P5" s="100"/>
      <c r="Q5" s="100"/>
      <c r="R5" s="100"/>
      <c r="S5" s="100"/>
      <c r="T5" s="100"/>
    </row>
    <row r="6" spans="1:20" s="1" customFormat="1" ht="20.100000000000001" customHeight="1" x14ac:dyDescent="0.3">
      <c r="A6" s="199" t="s">
        <v>7</v>
      </c>
      <c r="B6" s="195" t="s">
        <v>8</v>
      </c>
      <c r="C6" s="195" t="s">
        <v>9</v>
      </c>
      <c r="D6" s="195" t="s">
        <v>10</v>
      </c>
      <c r="E6" s="197" t="s">
        <v>11</v>
      </c>
      <c r="F6" s="195" t="s">
        <v>146</v>
      </c>
      <c r="G6" s="195"/>
      <c r="H6" s="195"/>
      <c r="I6" s="195"/>
      <c r="J6" s="195" t="s">
        <v>13</v>
      </c>
      <c r="K6" s="195"/>
      <c r="L6" s="195" t="s">
        <v>14</v>
      </c>
      <c r="M6" s="201"/>
      <c r="P6" s="100"/>
      <c r="Q6" s="100"/>
      <c r="R6" s="100"/>
      <c r="S6" s="100"/>
      <c r="T6" s="100"/>
    </row>
    <row r="7" spans="1:20" ht="15" thickBot="1" x14ac:dyDescent="0.35">
      <c r="A7" s="200"/>
      <c r="B7" s="196"/>
      <c r="C7" s="196"/>
      <c r="D7" s="196"/>
      <c r="E7" s="198"/>
      <c r="F7" s="10" t="s">
        <v>147</v>
      </c>
      <c r="G7" s="10" t="s">
        <v>148</v>
      </c>
      <c r="H7" s="10" t="s">
        <v>17</v>
      </c>
      <c r="I7" s="10" t="s">
        <v>18</v>
      </c>
      <c r="J7" s="10" t="s">
        <v>19</v>
      </c>
      <c r="K7" s="10" t="s">
        <v>20</v>
      </c>
      <c r="L7" s="196"/>
      <c r="M7" s="202"/>
      <c r="P7" s="100"/>
      <c r="Q7" s="100"/>
      <c r="R7" s="100"/>
      <c r="S7" s="100"/>
      <c r="T7" s="100"/>
    </row>
    <row r="8" spans="1:20" ht="15" thickBot="1" x14ac:dyDescent="0.35">
      <c r="A8" s="192" t="s">
        <v>21</v>
      </c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4"/>
      <c r="P8" s="100"/>
      <c r="Q8" s="100"/>
      <c r="R8" s="100"/>
      <c r="S8" s="100"/>
      <c r="T8" s="100"/>
    </row>
    <row r="9" spans="1:20" ht="15" customHeight="1" x14ac:dyDescent="0.3">
      <c r="A9" s="69">
        <v>1</v>
      </c>
      <c r="B9" s="135" t="s">
        <v>149</v>
      </c>
      <c r="C9" s="130" t="s">
        <v>80</v>
      </c>
      <c r="D9" s="25" t="s">
        <v>22</v>
      </c>
      <c r="E9" s="131">
        <v>3</v>
      </c>
      <c r="F9" s="131">
        <v>1</v>
      </c>
      <c r="G9" s="131">
        <v>1</v>
      </c>
      <c r="H9" s="131"/>
      <c r="I9" s="56"/>
      <c r="J9" s="56">
        <f>SUM(F9:I9)*14</f>
        <v>28</v>
      </c>
      <c r="K9" s="56">
        <f>E9*25-J9</f>
        <v>47</v>
      </c>
      <c r="L9" s="171" t="s">
        <v>24</v>
      </c>
      <c r="M9" s="172" t="s">
        <v>15</v>
      </c>
      <c r="P9" s="100"/>
      <c r="Q9" s="100"/>
      <c r="R9" s="100"/>
      <c r="S9" s="100"/>
      <c r="T9" s="100"/>
    </row>
    <row r="10" spans="1:20" ht="15" customHeight="1" x14ac:dyDescent="0.3">
      <c r="A10" s="43">
        <v>2</v>
      </c>
      <c r="B10" s="136" t="s">
        <v>150</v>
      </c>
      <c r="C10" s="123" t="s">
        <v>81</v>
      </c>
      <c r="D10" s="21" t="s">
        <v>22</v>
      </c>
      <c r="E10" s="122">
        <v>5</v>
      </c>
      <c r="F10" s="122">
        <v>2</v>
      </c>
      <c r="G10" s="122">
        <v>1</v>
      </c>
      <c r="H10" s="122"/>
      <c r="I10" s="20"/>
      <c r="J10" s="20">
        <f t="shared" ref="J10:J16" si="0">SUM(F10:I10)*14</f>
        <v>42</v>
      </c>
      <c r="K10" s="20">
        <f t="shared" ref="K10:K16" si="1">E10*25-J10</f>
        <v>83</v>
      </c>
      <c r="L10" s="149" t="s">
        <v>23</v>
      </c>
      <c r="M10" s="150" t="s">
        <v>23</v>
      </c>
      <c r="P10" s="100"/>
      <c r="Q10" s="100"/>
      <c r="R10" s="100"/>
      <c r="S10" s="100"/>
      <c r="T10" s="100"/>
    </row>
    <row r="11" spans="1:20" ht="15" customHeight="1" x14ac:dyDescent="0.3">
      <c r="A11" s="43">
        <v>3</v>
      </c>
      <c r="B11" s="136" t="s">
        <v>151</v>
      </c>
      <c r="C11" s="123" t="s">
        <v>82</v>
      </c>
      <c r="D11" s="21" t="s">
        <v>16</v>
      </c>
      <c r="E11" s="122">
        <v>5</v>
      </c>
      <c r="F11" s="122">
        <v>2</v>
      </c>
      <c r="G11" s="122">
        <v>2</v>
      </c>
      <c r="H11" s="122"/>
      <c r="I11" s="20"/>
      <c r="J11" s="20">
        <f t="shared" si="0"/>
        <v>56</v>
      </c>
      <c r="K11" s="20">
        <f t="shared" si="1"/>
        <v>69</v>
      </c>
      <c r="L11" s="149" t="s">
        <v>23</v>
      </c>
      <c r="M11" s="150" t="s">
        <v>23</v>
      </c>
      <c r="P11" s="100"/>
      <c r="Q11" s="100"/>
      <c r="R11" s="100"/>
      <c r="S11" s="100"/>
      <c r="T11" s="100"/>
    </row>
    <row r="12" spans="1:20" x14ac:dyDescent="0.3">
      <c r="A12" s="43">
        <v>4</v>
      </c>
      <c r="B12" s="136" t="s">
        <v>152</v>
      </c>
      <c r="C12" s="123" t="s">
        <v>83</v>
      </c>
      <c r="D12" s="21" t="s">
        <v>22</v>
      </c>
      <c r="E12" s="122">
        <v>5</v>
      </c>
      <c r="F12" s="122">
        <v>2</v>
      </c>
      <c r="G12" s="122"/>
      <c r="H12" s="122">
        <v>2</v>
      </c>
      <c r="I12" s="20"/>
      <c r="J12" s="20">
        <f t="shared" si="0"/>
        <v>56</v>
      </c>
      <c r="K12" s="20">
        <f t="shared" si="1"/>
        <v>69</v>
      </c>
      <c r="L12" s="149" t="s">
        <v>23</v>
      </c>
      <c r="M12" s="150" t="s">
        <v>23</v>
      </c>
      <c r="P12" s="100"/>
      <c r="Q12" s="100"/>
      <c r="R12" s="100"/>
      <c r="S12" s="100"/>
      <c r="T12" s="100"/>
    </row>
    <row r="13" spans="1:20" x14ac:dyDescent="0.3">
      <c r="A13" s="43">
        <v>5</v>
      </c>
      <c r="B13" s="136" t="s">
        <v>153</v>
      </c>
      <c r="C13" s="123" t="s">
        <v>84</v>
      </c>
      <c r="D13" s="21" t="s">
        <v>22</v>
      </c>
      <c r="E13" s="122">
        <v>5</v>
      </c>
      <c r="F13" s="122">
        <v>2</v>
      </c>
      <c r="G13" s="122">
        <v>1</v>
      </c>
      <c r="H13" s="122"/>
      <c r="I13" s="20"/>
      <c r="J13" s="20">
        <f t="shared" si="0"/>
        <v>42</v>
      </c>
      <c r="K13" s="20">
        <f t="shared" si="1"/>
        <v>83</v>
      </c>
      <c r="L13" s="149" t="s">
        <v>24</v>
      </c>
      <c r="M13" s="150" t="s">
        <v>15</v>
      </c>
      <c r="P13" s="100"/>
      <c r="Q13" s="100"/>
      <c r="R13" s="100"/>
      <c r="S13" s="100"/>
      <c r="T13" s="100"/>
    </row>
    <row r="14" spans="1:20" ht="15" customHeight="1" x14ac:dyDescent="0.3">
      <c r="A14" s="43">
        <v>6</v>
      </c>
      <c r="B14" s="136" t="s">
        <v>154</v>
      </c>
      <c r="C14" s="123" t="s">
        <v>85</v>
      </c>
      <c r="D14" s="21" t="s">
        <v>22</v>
      </c>
      <c r="E14" s="122">
        <v>5</v>
      </c>
      <c r="F14" s="122">
        <v>2</v>
      </c>
      <c r="G14" s="122">
        <v>2</v>
      </c>
      <c r="H14" s="122"/>
      <c r="I14" s="20"/>
      <c r="J14" s="20">
        <f t="shared" si="0"/>
        <v>56</v>
      </c>
      <c r="K14" s="20">
        <f t="shared" si="1"/>
        <v>69</v>
      </c>
      <c r="L14" s="149" t="s">
        <v>23</v>
      </c>
      <c r="M14" s="150" t="s">
        <v>23</v>
      </c>
      <c r="P14" s="100"/>
      <c r="Q14" s="100"/>
      <c r="R14" s="100"/>
      <c r="S14" s="100"/>
      <c r="T14" s="100"/>
    </row>
    <row r="15" spans="1:20" ht="15" customHeight="1" x14ac:dyDescent="0.3">
      <c r="A15" s="43">
        <v>7</v>
      </c>
      <c r="B15" s="137" t="s">
        <v>155</v>
      </c>
      <c r="C15" s="123" t="s">
        <v>136</v>
      </c>
      <c r="D15" s="86" t="s">
        <v>22</v>
      </c>
      <c r="E15" s="122">
        <v>2</v>
      </c>
      <c r="F15" s="122"/>
      <c r="G15" s="122">
        <v>2</v>
      </c>
      <c r="H15" s="122"/>
      <c r="I15" s="20"/>
      <c r="J15" s="20">
        <f t="shared" si="0"/>
        <v>28</v>
      </c>
      <c r="K15" s="20">
        <f t="shared" si="1"/>
        <v>22</v>
      </c>
      <c r="L15" s="149" t="s">
        <v>24</v>
      </c>
      <c r="M15" s="150" t="s">
        <v>15</v>
      </c>
      <c r="P15" s="100"/>
      <c r="Q15" s="100"/>
      <c r="R15" s="100"/>
      <c r="S15" s="100"/>
      <c r="T15" s="100"/>
    </row>
    <row r="16" spans="1:20" ht="15" thickBot="1" x14ac:dyDescent="0.35">
      <c r="A16" s="44">
        <v>8</v>
      </c>
      <c r="B16" s="133" t="s">
        <v>156</v>
      </c>
      <c r="C16" s="129" t="s">
        <v>142</v>
      </c>
      <c r="D16" s="77" t="s">
        <v>15</v>
      </c>
      <c r="E16" s="128">
        <v>1</v>
      </c>
      <c r="F16" s="128"/>
      <c r="G16" s="128">
        <v>1</v>
      </c>
      <c r="H16" s="128"/>
      <c r="I16" s="17"/>
      <c r="J16" s="17">
        <f t="shared" si="0"/>
        <v>14</v>
      </c>
      <c r="K16" s="17">
        <f t="shared" si="1"/>
        <v>11</v>
      </c>
      <c r="L16" s="179" t="s">
        <v>24</v>
      </c>
      <c r="M16" s="180" t="s">
        <v>24</v>
      </c>
      <c r="P16" s="100"/>
      <c r="Q16" s="100"/>
      <c r="R16" s="100"/>
      <c r="S16" s="100"/>
      <c r="T16" s="100"/>
    </row>
    <row r="17" spans="1:20" ht="15" customHeight="1" thickBot="1" x14ac:dyDescent="0.35">
      <c r="A17" s="176" t="s">
        <v>74</v>
      </c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8"/>
      <c r="P17" s="100"/>
      <c r="Q17" s="100"/>
      <c r="R17" s="113"/>
      <c r="S17" s="100"/>
      <c r="T17" s="100"/>
    </row>
    <row r="18" spans="1:20" ht="15" customHeight="1" x14ac:dyDescent="0.3">
      <c r="A18" s="45"/>
      <c r="B18" s="46"/>
      <c r="C18" s="65"/>
      <c r="D18" s="181"/>
      <c r="E18" s="181"/>
      <c r="F18" s="185"/>
      <c r="G18" s="183"/>
      <c r="H18" s="183"/>
      <c r="I18" s="183"/>
      <c r="J18" s="183"/>
      <c r="K18" s="183"/>
      <c r="L18" s="174"/>
      <c r="M18" s="175"/>
      <c r="P18" s="100"/>
      <c r="Q18" s="100"/>
      <c r="R18" s="100"/>
      <c r="S18" s="100"/>
      <c r="T18" s="100"/>
    </row>
    <row r="19" spans="1:20" ht="15" thickBot="1" x14ac:dyDescent="0.35">
      <c r="A19" s="44"/>
      <c r="B19" s="47"/>
      <c r="C19" s="67"/>
      <c r="D19" s="182"/>
      <c r="E19" s="182"/>
      <c r="F19" s="186"/>
      <c r="G19" s="184"/>
      <c r="H19" s="184"/>
      <c r="I19" s="184"/>
      <c r="J19" s="184"/>
      <c r="K19" s="184"/>
      <c r="L19" s="163"/>
      <c r="M19" s="164"/>
      <c r="P19" s="100"/>
      <c r="Q19" s="100"/>
      <c r="R19" s="100"/>
      <c r="S19" s="100"/>
      <c r="T19" s="100"/>
    </row>
    <row r="20" spans="1:20" x14ac:dyDescent="0.3">
      <c r="A20" s="187" t="s">
        <v>26</v>
      </c>
      <c r="B20" s="162"/>
      <c r="C20" s="162"/>
      <c r="D20" s="68" t="s">
        <v>27</v>
      </c>
      <c r="E20" s="141">
        <f>SUM(E9:E19)-E16</f>
        <v>30</v>
      </c>
      <c r="F20" s="118">
        <f t="shared" ref="F20:K20" si="2">SUM(F9:F19)</f>
        <v>11</v>
      </c>
      <c r="G20" s="57">
        <f t="shared" si="2"/>
        <v>10</v>
      </c>
      <c r="H20" s="57">
        <f t="shared" si="2"/>
        <v>2</v>
      </c>
      <c r="I20" s="57">
        <f t="shared" si="2"/>
        <v>0</v>
      </c>
      <c r="J20" s="143">
        <f t="shared" si="2"/>
        <v>322</v>
      </c>
      <c r="K20" s="143">
        <f t="shared" si="2"/>
        <v>453</v>
      </c>
      <c r="L20" s="57" t="s">
        <v>28</v>
      </c>
      <c r="M20" s="58" t="s">
        <v>24</v>
      </c>
      <c r="P20" s="100"/>
      <c r="Q20" s="100"/>
      <c r="R20" s="100"/>
      <c r="S20" s="100"/>
      <c r="T20" s="100"/>
    </row>
    <row r="21" spans="1:20" ht="15" thickBot="1" x14ac:dyDescent="0.35">
      <c r="A21" s="188"/>
      <c r="B21" s="189"/>
      <c r="C21" s="189"/>
      <c r="D21" s="15" t="s">
        <v>29</v>
      </c>
      <c r="E21" s="142"/>
      <c r="F21" s="111">
        <f>COUNT(F9:F19)</f>
        <v>6</v>
      </c>
      <c r="G21" s="16">
        <f>COUNT(G9:G19)</f>
        <v>7</v>
      </c>
      <c r="H21" s="16">
        <f>COUNT(H9:H19)</f>
        <v>1</v>
      </c>
      <c r="I21" s="16">
        <f>COUNT(I9:I19)</f>
        <v>0</v>
      </c>
      <c r="J21" s="144"/>
      <c r="K21" s="144"/>
      <c r="L21" s="17">
        <f>COUNTIF(L1:L20,"=E")</f>
        <v>4</v>
      </c>
      <c r="M21" s="18">
        <f>COUNTIF(L1:L20,"=V")+COUNTIF(L1:L20,"=C")</f>
        <v>4</v>
      </c>
      <c r="P21" s="100"/>
      <c r="Q21" s="100"/>
      <c r="R21" s="100"/>
      <c r="S21" s="100"/>
      <c r="T21" s="100"/>
    </row>
    <row r="22" spans="1:20" ht="15" customHeight="1" thickBot="1" x14ac:dyDescent="0.35">
      <c r="A22" s="138" t="s">
        <v>75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40"/>
      <c r="P22" s="100"/>
      <c r="Q22" s="12"/>
      <c r="R22" s="100"/>
      <c r="S22" s="100"/>
      <c r="T22" s="100"/>
    </row>
    <row r="23" spans="1:20" ht="15" customHeight="1" x14ac:dyDescent="0.3">
      <c r="A23" s="43">
        <v>9</v>
      </c>
      <c r="B23" s="134" t="s">
        <v>157</v>
      </c>
      <c r="C23" s="66" t="s">
        <v>30</v>
      </c>
      <c r="D23" s="74" t="s">
        <v>15</v>
      </c>
      <c r="E23" s="21">
        <v>5</v>
      </c>
      <c r="F23" s="23">
        <v>2</v>
      </c>
      <c r="G23" s="20">
        <v>2</v>
      </c>
      <c r="H23" s="20"/>
      <c r="I23" s="20"/>
      <c r="J23" s="20">
        <f t="shared" ref="J23" si="3">SUM(F23:I23)*14</f>
        <v>56</v>
      </c>
      <c r="K23" s="20">
        <f t="shared" ref="K23:K24" si="4">E23*25-J23</f>
        <v>69</v>
      </c>
      <c r="L23" s="149" t="s">
        <v>23</v>
      </c>
      <c r="M23" s="150"/>
      <c r="P23" s="100"/>
      <c r="Q23" s="12"/>
      <c r="R23" s="101"/>
      <c r="S23" s="101"/>
      <c r="T23" s="101"/>
    </row>
    <row r="24" spans="1:20" ht="15.75" customHeight="1" thickBot="1" x14ac:dyDescent="0.35">
      <c r="A24" s="44">
        <v>10</v>
      </c>
      <c r="B24" s="133" t="s">
        <v>158</v>
      </c>
      <c r="C24" s="67" t="s">
        <v>31</v>
      </c>
      <c r="D24" s="75" t="s">
        <v>15</v>
      </c>
      <c r="E24" s="22">
        <v>3</v>
      </c>
      <c r="F24" s="146" t="s">
        <v>132</v>
      </c>
      <c r="G24" s="147"/>
      <c r="H24" s="147"/>
      <c r="I24" s="148"/>
      <c r="J24" s="17">
        <v>56</v>
      </c>
      <c r="K24" s="17">
        <f t="shared" si="4"/>
        <v>19</v>
      </c>
      <c r="L24" s="163" t="s">
        <v>24</v>
      </c>
      <c r="M24" s="164"/>
      <c r="P24" s="100"/>
      <c r="Q24" s="12"/>
      <c r="R24" s="100"/>
      <c r="S24" s="100"/>
      <c r="T24" s="100"/>
    </row>
    <row r="25" spans="1:20" ht="15.75" customHeight="1" thickBot="1" x14ac:dyDescent="0.35">
      <c r="A25" s="145" t="s">
        <v>141</v>
      </c>
      <c r="B25" s="145"/>
      <c r="C25" s="145"/>
      <c r="D25" s="145"/>
      <c r="E25" s="145"/>
      <c r="F25" s="1"/>
      <c r="G25" s="1"/>
      <c r="H25" s="1"/>
      <c r="I25" s="1"/>
      <c r="J25" s="1"/>
      <c r="K25" s="1"/>
      <c r="L25" s="1"/>
      <c r="M25" s="1"/>
      <c r="P25" s="29"/>
      <c r="Q25" s="12"/>
      <c r="R25" s="28"/>
      <c r="S25" s="28"/>
      <c r="T25" s="28"/>
    </row>
    <row r="26" spans="1:20" ht="15.75" customHeight="1" x14ac:dyDescent="0.3">
      <c r="B26" s="151" t="s">
        <v>32</v>
      </c>
      <c r="C26" s="40" t="s">
        <v>33</v>
      </c>
      <c r="D26" s="154">
        <f>SUM(F9:I16)</f>
        <v>23</v>
      </c>
      <c r="E26" s="155"/>
      <c r="F26" s="155"/>
      <c r="G26" s="155"/>
      <c r="H26" s="155"/>
      <c r="I26" s="155"/>
      <c r="J26" s="155"/>
      <c r="K26" s="155"/>
      <c r="L26" s="155"/>
      <c r="M26" s="156"/>
      <c r="P26" s="29"/>
      <c r="Q26" s="12"/>
      <c r="R26" s="28"/>
      <c r="S26" s="28"/>
      <c r="T26" s="28"/>
    </row>
    <row r="27" spans="1:20" ht="15.75" customHeight="1" x14ac:dyDescent="0.3">
      <c r="B27" s="152"/>
      <c r="C27" s="41" t="s">
        <v>34</v>
      </c>
      <c r="D27" s="157">
        <f>SUM(F18:I19)</f>
        <v>0</v>
      </c>
      <c r="E27" s="158"/>
      <c r="F27" s="158"/>
      <c r="G27" s="158"/>
      <c r="H27" s="158"/>
      <c r="I27" s="158"/>
      <c r="J27" s="158"/>
      <c r="K27" s="158"/>
      <c r="L27" s="158"/>
      <c r="M27" s="159"/>
      <c r="P27" s="29"/>
      <c r="Q27" s="12"/>
      <c r="R27" s="28"/>
      <c r="S27" s="28"/>
      <c r="T27" s="28"/>
    </row>
    <row r="28" spans="1:20" ht="15.75" customHeight="1" thickBot="1" x14ac:dyDescent="0.35">
      <c r="B28" s="153"/>
      <c r="C28" s="42" t="s">
        <v>35</v>
      </c>
      <c r="D28" s="160">
        <f>SUM(F23:I24)</f>
        <v>4</v>
      </c>
      <c r="E28" s="144"/>
      <c r="F28" s="144"/>
      <c r="G28" s="144"/>
      <c r="H28" s="144"/>
      <c r="I28" s="144"/>
      <c r="J28" s="144"/>
      <c r="K28" s="144"/>
      <c r="L28" s="144"/>
      <c r="M28" s="161"/>
      <c r="P28" s="29"/>
      <c r="Q28" s="12"/>
      <c r="R28" s="28"/>
      <c r="S28" s="28"/>
      <c r="T28" s="28"/>
    </row>
    <row r="29" spans="1:20" s="33" customFormat="1" ht="15.75" customHeight="1" x14ac:dyDescent="0.2">
      <c r="A29" s="30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P29" s="37"/>
      <c r="Q29" s="38"/>
      <c r="R29" s="39"/>
      <c r="S29" s="39"/>
      <c r="T29" s="39"/>
    </row>
    <row r="30" spans="1:20" ht="18" customHeight="1" x14ac:dyDescent="0.3">
      <c r="B30" s="4" t="s">
        <v>36</v>
      </c>
      <c r="C30" s="9"/>
      <c r="D30" s="1"/>
      <c r="E30" s="162" t="s">
        <v>37</v>
      </c>
      <c r="F30" s="162"/>
      <c r="G30" s="4"/>
      <c r="H30" s="1"/>
      <c r="I30" s="1"/>
      <c r="J30" s="165" t="s">
        <v>38</v>
      </c>
      <c r="K30" s="165"/>
      <c r="L30" s="165"/>
      <c r="M30" s="165"/>
      <c r="P30" s="13"/>
      <c r="Q30" s="12"/>
      <c r="R30" s="173"/>
      <c r="S30" s="173"/>
      <c r="T30" s="173"/>
    </row>
    <row r="31" spans="1:20" ht="15" customHeight="1" x14ac:dyDescent="0.3">
      <c r="B31" s="170" t="s">
        <v>39</v>
      </c>
      <c r="C31" s="170"/>
      <c r="D31" s="166" t="s">
        <v>87</v>
      </c>
      <c r="E31" s="166"/>
      <c r="F31" s="166"/>
      <c r="G31" s="166"/>
      <c r="H31" s="166"/>
      <c r="I31" s="166"/>
      <c r="J31" s="167" t="s">
        <v>88</v>
      </c>
      <c r="K31" s="167"/>
      <c r="L31" s="167"/>
      <c r="M31" s="167"/>
      <c r="P31" s="13"/>
      <c r="Q31" s="12"/>
      <c r="R31" s="13"/>
      <c r="S31" s="13"/>
      <c r="T31" s="13"/>
    </row>
    <row r="32" spans="1:20" ht="15" customHeight="1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P32" s="11"/>
      <c r="Q32" s="12"/>
      <c r="R32" s="13"/>
      <c r="S32" s="13"/>
      <c r="T32" s="13"/>
    </row>
    <row r="33" spans="2:20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P33" s="11"/>
      <c r="Q33" s="12"/>
      <c r="R33" s="13"/>
      <c r="S33" s="13"/>
      <c r="T33" s="13"/>
    </row>
    <row r="34" spans="2:20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20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20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20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ht="15" customHeight="1" x14ac:dyDescent="0.3">
      <c r="B39" s="1"/>
      <c r="C39" s="1"/>
      <c r="H39" s="4"/>
      <c r="I39" s="4"/>
      <c r="J39" s="1"/>
      <c r="K39" s="1"/>
      <c r="L39" s="1"/>
    </row>
    <row r="40" spans="2:20" ht="15" customHeight="1" x14ac:dyDescent="0.3">
      <c r="B40" s="1"/>
      <c r="C40" s="1"/>
      <c r="H40" s="4"/>
      <c r="I40" s="4"/>
      <c r="J40" s="1"/>
      <c r="K40" s="1"/>
      <c r="L40" s="1"/>
    </row>
    <row r="41" spans="2:20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20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20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20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20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20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20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20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ht="15" customHeight="1" x14ac:dyDescent="0.3">
      <c r="A49" s="168" t="s">
        <v>76</v>
      </c>
      <c r="B49" s="168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</row>
    <row r="50" spans="1:13" ht="15" customHeight="1" x14ac:dyDescent="0.3">
      <c r="A50" s="169" t="s">
        <v>40</v>
      </c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</row>
    <row r="51" spans="1:13" x14ac:dyDescent="0.3">
      <c r="B51" s="1"/>
      <c r="C51" s="1"/>
      <c r="D51" s="4"/>
      <c r="E51" s="4"/>
      <c r="F51" s="4"/>
      <c r="G51" s="4"/>
      <c r="H51" s="1"/>
      <c r="I51" s="1"/>
      <c r="J51" s="1"/>
      <c r="K51" s="1"/>
      <c r="L51" s="1"/>
    </row>
    <row r="52" spans="1:13" x14ac:dyDescent="0.3">
      <c r="B52" s="1"/>
      <c r="C52" s="1"/>
      <c r="D52" s="4"/>
      <c r="E52" s="4"/>
      <c r="F52" s="4"/>
      <c r="G52" s="4"/>
      <c r="H52" s="1"/>
      <c r="I52" s="1"/>
      <c r="J52" s="1"/>
      <c r="K52" s="1"/>
      <c r="L52" s="1"/>
    </row>
    <row r="53" spans="1:13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3" x14ac:dyDescent="0.3">
      <c r="B54" s="1"/>
      <c r="C54" s="1"/>
      <c r="D54" s="1"/>
      <c r="E54" s="162"/>
      <c r="F54" s="162"/>
      <c r="G54" s="162"/>
      <c r="H54" s="1"/>
      <c r="I54" s="1"/>
      <c r="J54" s="1"/>
      <c r="K54" s="1"/>
      <c r="L54" s="1"/>
    </row>
    <row r="55" spans="1:13" x14ac:dyDescent="0.3">
      <c r="B55" s="1"/>
      <c r="C55" s="1"/>
      <c r="D55" s="1"/>
      <c r="E55" s="162"/>
      <c r="F55" s="162"/>
      <c r="G55" s="162"/>
      <c r="H55" s="1"/>
      <c r="I55" s="1"/>
      <c r="J55" s="1"/>
      <c r="K55" s="1"/>
      <c r="L55" s="1"/>
    </row>
    <row r="56" spans="1:13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3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3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</sheetData>
  <sheetProtection formatCells="0" formatRows="0" insertRows="0" insertHyperlinks="0" deleteRows="0" sort="0" autoFilter="0" pivotTables="0"/>
  <protectedRanges>
    <protectedRange sqref="C3:G4 D2 K1:L2 N9:XFD16 D31 J31 A9:A16 J9:K16 A18:XFD19" name="Editabil"/>
    <protectedRange sqref="B9:B16" name="Editabil_1"/>
    <protectedRange sqref="A23:B24" name="Editabil_2"/>
  </protectedRanges>
  <mergeCells count="59">
    <mergeCell ref="K1:L1"/>
    <mergeCell ref="B2:C2"/>
    <mergeCell ref="D1:H1"/>
    <mergeCell ref="D2:H2"/>
    <mergeCell ref="A8:M8"/>
    <mergeCell ref="C4:G4"/>
    <mergeCell ref="B6:B7"/>
    <mergeCell ref="C6:C7"/>
    <mergeCell ref="D6:D7"/>
    <mergeCell ref="E6:E7"/>
    <mergeCell ref="F6:I6"/>
    <mergeCell ref="A6:A7"/>
    <mergeCell ref="K2:L2"/>
    <mergeCell ref="K4:L4"/>
    <mergeCell ref="J6:K6"/>
    <mergeCell ref="L6:M7"/>
    <mergeCell ref="R30:T30"/>
    <mergeCell ref="L13:M13"/>
    <mergeCell ref="L14:M14"/>
    <mergeCell ref="L18:M19"/>
    <mergeCell ref="A17:M17"/>
    <mergeCell ref="L15:M15"/>
    <mergeCell ref="L16:M16"/>
    <mergeCell ref="D18:D19"/>
    <mergeCell ref="E18:E19"/>
    <mergeCell ref="J18:J19"/>
    <mergeCell ref="I18:I19"/>
    <mergeCell ref="H18:H19"/>
    <mergeCell ref="K18:K19"/>
    <mergeCell ref="G18:G19"/>
    <mergeCell ref="F18:F19"/>
    <mergeCell ref="A20:C21"/>
    <mergeCell ref="L10:M10"/>
    <mergeCell ref="L11:M11"/>
    <mergeCell ref="L12:M12"/>
    <mergeCell ref="L9:M9"/>
    <mergeCell ref="C3:G3"/>
    <mergeCell ref="K3:L3"/>
    <mergeCell ref="B26:B28"/>
    <mergeCell ref="D26:M26"/>
    <mergeCell ref="D27:M27"/>
    <mergeCell ref="D28:M28"/>
    <mergeCell ref="E55:G55"/>
    <mergeCell ref="E54:G54"/>
    <mergeCell ref="E30:F30"/>
    <mergeCell ref="J30:M30"/>
    <mergeCell ref="D31:I31"/>
    <mergeCell ref="J31:M31"/>
    <mergeCell ref="A49:M49"/>
    <mergeCell ref="A50:M50"/>
    <mergeCell ref="B31:C31"/>
    <mergeCell ref="A22:M22"/>
    <mergeCell ref="E20:E21"/>
    <mergeCell ref="J20:J21"/>
    <mergeCell ref="K20:K21"/>
    <mergeCell ref="A25:E25"/>
    <mergeCell ref="F24:I24"/>
    <mergeCell ref="L23:M23"/>
    <mergeCell ref="L24:M24"/>
  </mergeCells>
  <conditionalFormatting sqref="D1:D18 D26:D46 D20:D24">
    <cfRule type="cellIs" dxfId="80" priority="1" stopIfTrue="1" operator="equal">
      <formula>"DI"</formula>
    </cfRule>
    <cfRule type="cellIs" dxfId="79" priority="2" stopIfTrue="1" operator="equal">
      <formula>"DJ"</formula>
    </cfRule>
    <cfRule type="cellIs" dxfId="78" priority="3" stopIfTrue="1" operator="equal">
      <formula>"DM"</formula>
    </cfRule>
    <cfRule type="cellIs" dxfId="77" priority="4" stopIfTrue="1" operator="equal">
      <formula>"D"</formula>
    </cfRule>
    <cfRule type="cellIs" dxfId="76" priority="5" operator="equal">
      <formula>"SI"</formula>
    </cfRule>
    <cfRule type="cellIs" dxfId="75" priority="6" operator="equal">
      <formula>"SJ"</formula>
    </cfRule>
    <cfRule type="cellIs" dxfId="74" priority="7" operator="equal">
      <formula>"SM"</formula>
    </cfRule>
    <cfRule type="cellIs" dxfId="73" priority="8" operator="equal">
      <formula>"S"</formula>
    </cfRule>
    <cfRule type="cellIs" dxfId="72" priority="10" operator="equal">
      <formula>"C"</formula>
    </cfRule>
    <cfRule type="cellIs" dxfId="71" priority="11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9" fitToWidth="0" orientation="landscape" horizontalDpi="300" verticalDpi="300" r:id="rId1"/>
  <rowBreaks count="1" manualBreakCount="1">
    <brk id="32" max="12" man="1"/>
  </rowBreaks>
  <ignoredErrors>
    <ignoredError sqref="J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9"/>
  <sheetViews>
    <sheetView topLeftCell="A7" zoomScale="90" zoomScaleNormal="90" zoomScaleSheetLayoutView="70" workbookViewId="0">
      <selection activeCell="M20" sqref="M20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4.6640625" style="6" customWidth="1"/>
    <col min="20" max="20" width="10.109375" customWidth="1"/>
  </cols>
  <sheetData>
    <row r="1" spans="1:20" ht="57" customHeight="1" x14ac:dyDescent="0.35">
      <c r="B1" s="3"/>
      <c r="C1" s="4"/>
      <c r="D1" s="191" t="s">
        <v>0</v>
      </c>
      <c r="E1" s="191"/>
      <c r="F1" s="191"/>
      <c r="G1" s="191"/>
      <c r="H1" s="191"/>
      <c r="I1" s="2"/>
      <c r="J1" s="5"/>
      <c r="K1" s="190"/>
      <c r="L1" s="190"/>
      <c r="P1" s="99"/>
      <c r="Q1" s="99"/>
      <c r="R1" s="99"/>
      <c r="S1" s="99"/>
      <c r="T1" s="99"/>
    </row>
    <row r="2" spans="1:20" ht="15" customHeight="1" x14ac:dyDescent="0.3">
      <c r="B2" s="170"/>
      <c r="C2" s="170"/>
      <c r="D2" s="162" t="str">
        <f>Sem_I!D2</f>
        <v>2024 - 2027</v>
      </c>
      <c r="E2" s="162"/>
      <c r="F2" s="162"/>
      <c r="G2" s="162"/>
      <c r="H2" s="162"/>
      <c r="J2" s="8" t="str">
        <f>Sem_I!J2</f>
        <v>Anul universitar:</v>
      </c>
      <c r="K2" s="170" t="str">
        <f>Sem_I!K2</f>
        <v>2024 - 2025</v>
      </c>
      <c r="L2" s="170"/>
      <c r="P2" s="100"/>
      <c r="Q2" s="100"/>
      <c r="R2" s="100"/>
      <c r="S2" s="100"/>
      <c r="T2" s="100"/>
    </row>
    <row r="3" spans="1:20" x14ac:dyDescent="0.3">
      <c r="B3" s="7" t="s">
        <v>2</v>
      </c>
      <c r="C3" s="170" t="str">
        <f>Sem_I!C3</f>
        <v>Contabilitate</v>
      </c>
      <c r="D3" s="170"/>
      <c r="E3" s="170"/>
      <c r="F3" s="170"/>
      <c r="G3" s="170"/>
      <c r="J3" s="8" t="str">
        <f>Sem_I!J3</f>
        <v>Anul de studii:</v>
      </c>
      <c r="K3" s="170" t="str">
        <f>Sem_I!K3</f>
        <v>I</v>
      </c>
      <c r="L3" s="170"/>
      <c r="P3" s="100"/>
      <c r="Q3" s="100"/>
      <c r="R3" s="100"/>
      <c r="S3" s="100"/>
      <c r="T3" s="100"/>
    </row>
    <row r="4" spans="1:20" x14ac:dyDescent="0.3">
      <c r="B4" s="7" t="s">
        <v>5</v>
      </c>
      <c r="C4" s="170" t="str">
        <f>Sem_I!C4</f>
        <v>Contabilitate şi informatică de gestiune, I.F.R.</v>
      </c>
      <c r="D4" s="170"/>
      <c r="E4" s="170"/>
      <c r="F4" s="170"/>
      <c r="G4" s="170"/>
      <c r="J4" s="8" t="str">
        <f>Sem_I!J4</f>
        <v>Semestrul:</v>
      </c>
      <c r="K4" s="170" t="s">
        <v>41</v>
      </c>
      <c r="L4" s="170"/>
      <c r="P4" s="100"/>
      <c r="Q4" s="100"/>
      <c r="R4" s="100"/>
      <c r="S4" s="100"/>
      <c r="T4" s="100"/>
    </row>
    <row r="5" spans="1:20" s="33" customFormat="1" ht="12" customHeight="1" thickBot="1" x14ac:dyDescent="0.25">
      <c r="A5" s="30"/>
      <c r="B5" s="31"/>
      <c r="C5" s="32"/>
      <c r="D5" s="32"/>
      <c r="E5" s="32"/>
      <c r="F5" s="32"/>
      <c r="G5" s="32"/>
      <c r="J5" s="34"/>
      <c r="K5" s="35"/>
      <c r="L5" s="32"/>
      <c r="M5" s="30"/>
      <c r="P5" s="100"/>
      <c r="Q5" s="100"/>
      <c r="R5" s="100"/>
      <c r="S5" s="100"/>
      <c r="T5" s="100"/>
    </row>
    <row r="6" spans="1:20" s="1" customFormat="1" ht="20.100000000000001" customHeight="1" x14ac:dyDescent="0.3">
      <c r="A6" s="199" t="s">
        <v>7</v>
      </c>
      <c r="B6" s="195" t="s">
        <v>8</v>
      </c>
      <c r="C6" s="195" t="s">
        <v>9</v>
      </c>
      <c r="D6" s="195" t="s">
        <v>10</v>
      </c>
      <c r="E6" s="197" t="s">
        <v>11</v>
      </c>
      <c r="F6" s="195" t="s">
        <v>146</v>
      </c>
      <c r="G6" s="195"/>
      <c r="H6" s="195"/>
      <c r="I6" s="195"/>
      <c r="J6" s="195" t="s">
        <v>13</v>
      </c>
      <c r="K6" s="195"/>
      <c r="L6" s="195" t="s">
        <v>14</v>
      </c>
      <c r="M6" s="201"/>
      <c r="P6" s="100"/>
      <c r="Q6" s="100"/>
      <c r="R6" s="100"/>
      <c r="S6" s="100"/>
      <c r="T6" s="100"/>
    </row>
    <row r="7" spans="1:20" ht="15" thickBot="1" x14ac:dyDescent="0.35">
      <c r="A7" s="203"/>
      <c r="B7" s="204"/>
      <c r="C7" s="204"/>
      <c r="D7" s="204"/>
      <c r="E7" s="209"/>
      <c r="F7" s="114" t="s">
        <v>147</v>
      </c>
      <c r="G7" s="114" t="s">
        <v>148</v>
      </c>
      <c r="H7" s="114" t="s">
        <v>17</v>
      </c>
      <c r="I7" s="114" t="s">
        <v>18</v>
      </c>
      <c r="J7" s="114" t="s">
        <v>19</v>
      </c>
      <c r="K7" s="114" t="s">
        <v>20</v>
      </c>
      <c r="L7" s="204"/>
      <c r="M7" s="210"/>
      <c r="P7" s="100"/>
      <c r="Q7" s="100"/>
      <c r="R7" s="100"/>
      <c r="S7" s="100"/>
      <c r="T7" s="100"/>
    </row>
    <row r="8" spans="1:20" ht="15" thickBot="1" x14ac:dyDescent="0.35">
      <c r="A8" s="192" t="s">
        <v>21</v>
      </c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4"/>
      <c r="P8" s="100"/>
      <c r="Q8" s="100"/>
      <c r="R8" s="100"/>
      <c r="S8" s="100"/>
      <c r="T8" s="100"/>
    </row>
    <row r="9" spans="1:20" ht="15" customHeight="1" x14ac:dyDescent="0.3">
      <c r="A9" s="45">
        <v>1</v>
      </c>
      <c r="B9" s="135" t="s">
        <v>159</v>
      </c>
      <c r="C9" s="65" t="s">
        <v>89</v>
      </c>
      <c r="D9" s="25" t="s">
        <v>22</v>
      </c>
      <c r="E9" s="78">
        <v>5</v>
      </c>
      <c r="F9" s="76">
        <v>2</v>
      </c>
      <c r="G9" s="19">
        <v>1</v>
      </c>
      <c r="H9" s="19"/>
      <c r="I9" s="19"/>
      <c r="J9" s="19">
        <f>SUM(F9:I9)*14</f>
        <v>42</v>
      </c>
      <c r="K9" s="19">
        <f>E9*25-J9</f>
        <v>83</v>
      </c>
      <c r="L9" s="207" t="s">
        <v>23</v>
      </c>
      <c r="M9" s="208" t="s">
        <v>23</v>
      </c>
      <c r="P9" s="100"/>
      <c r="Q9" s="100"/>
      <c r="R9" s="100"/>
      <c r="S9" s="100"/>
      <c r="T9" s="100"/>
    </row>
    <row r="10" spans="1:20" x14ac:dyDescent="0.3">
      <c r="A10" s="43">
        <v>2</v>
      </c>
      <c r="B10" s="136" t="s">
        <v>160</v>
      </c>
      <c r="C10" s="66" t="s">
        <v>91</v>
      </c>
      <c r="D10" s="21" t="s">
        <v>22</v>
      </c>
      <c r="E10" s="79">
        <v>4</v>
      </c>
      <c r="F10" s="81">
        <v>1</v>
      </c>
      <c r="G10" s="20">
        <v>1</v>
      </c>
      <c r="H10" s="20"/>
      <c r="I10" s="20"/>
      <c r="J10" s="20">
        <f>SUM(F10:I10)*14</f>
        <v>28</v>
      </c>
      <c r="K10" s="20">
        <f>E10*25-J10</f>
        <v>72</v>
      </c>
      <c r="L10" s="149" t="s">
        <v>24</v>
      </c>
      <c r="M10" s="150" t="s">
        <v>15</v>
      </c>
      <c r="P10" s="100"/>
      <c r="Q10" s="100"/>
      <c r="R10" s="100"/>
      <c r="S10" s="100"/>
      <c r="T10" s="100"/>
    </row>
    <row r="11" spans="1:20" x14ac:dyDescent="0.3">
      <c r="A11" s="43">
        <v>3</v>
      </c>
      <c r="B11" s="136" t="s">
        <v>161</v>
      </c>
      <c r="C11" s="66" t="s">
        <v>90</v>
      </c>
      <c r="D11" s="21" t="s">
        <v>22</v>
      </c>
      <c r="E11" s="79">
        <v>4</v>
      </c>
      <c r="F11" s="81">
        <v>2</v>
      </c>
      <c r="G11" s="20">
        <v>1</v>
      </c>
      <c r="H11" s="20"/>
      <c r="I11" s="20"/>
      <c r="J11" s="20">
        <f>SUM(F11:I11)*14</f>
        <v>42</v>
      </c>
      <c r="K11" s="20">
        <f>E11*25-J11</f>
        <v>58</v>
      </c>
      <c r="L11" s="149" t="s">
        <v>23</v>
      </c>
      <c r="M11" s="150" t="s">
        <v>23</v>
      </c>
      <c r="P11" s="100"/>
      <c r="Q11" s="100"/>
      <c r="R11" s="100"/>
      <c r="S11" s="100"/>
      <c r="T11" s="100"/>
    </row>
    <row r="12" spans="1:20" x14ac:dyDescent="0.3">
      <c r="A12" s="43">
        <v>4</v>
      </c>
      <c r="B12" s="136" t="s">
        <v>162</v>
      </c>
      <c r="C12" s="66" t="s">
        <v>92</v>
      </c>
      <c r="D12" s="21" t="s">
        <v>22</v>
      </c>
      <c r="E12" s="79">
        <v>6</v>
      </c>
      <c r="F12" s="81">
        <v>2</v>
      </c>
      <c r="G12" s="20">
        <v>2</v>
      </c>
      <c r="H12" s="20"/>
      <c r="I12" s="20"/>
      <c r="J12" s="20">
        <f t="shared" ref="J12:J16" si="0">SUM(F12:I12)*14</f>
        <v>56</v>
      </c>
      <c r="K12" s="20">
        <f t="shared" ref="K12:K16" si="1">E12*25-J12</f>
        <v>94</v>
      </c>
      <c r="L12" s="149" t="s">
        <v>23</v>
      </c>
      <c r="M12" s="150" t="s">
        <v>15</v>
      </c>
      <c r="P12" s="100"/>
      <c r="Q12" s="100"/>
      <c r="R12" s="100"/>
      <c r="S12" s="100"/>
      <c r="T12" s="100"/>
    </row>
    <row r="13" spans="1:20" x14ac:dyDescent="0.3">
      <c r="A13" s="43">
        <v>5</v>
      </c>
      <c r="B13" s="136" t="s">
        <v>163</v>
      </c>
      <c r="C13" s="66" t="s">
        <v>93</v>
      </c>
      <c r="D13" s="86" t="s">
        <v>22</v>
      </c>
      <c r="E13" s="79">
        <v>6</v>
      </c>
      <c r="F13" s="81">
        <v>2</v>
      </c>
      <c r="G13" s="20"/>
      <c r="H13" s="20">
        <v>2</v>
      </c>
      <c r="I13" s="20"/>
      <c r="J13" s="20">
        <f>SUM(F13:I13)*14</f>
        <v>56</v>
      </c>
      <c r="K13" s="20">
        <f t="shared" si="1"/>
        <v>94</v>
      </c>
      <c r="L13" s="149" t="s">
        <v>23</v>
      </c>
      <c r="M13" s="150" t="s">
        <v>23</v>
      </c>
      <c r="P13" s="100"/>
      <c r="Q13" s="100"/>
      <c r="R13" s="100"/>
      <c r="S13" s="100"/>
      <c r="T13" s="100"/>
    </row>
    <row r="14" spans="1:20" ht="15" customHeight="1" x14ac:dyDescent="0.3">
      <c r="A14" s="43">
        <v>6</v>
      </c>
      <c r="B14" s="136" t="s">
        <v>164</v>
      </c>
      <c r="C14" s="66" t="s">
        <v>98</v>
      </c>
      <c r="D14" s="21" t="s">
        <v>16</v>
      </c>
      <c r="E14" s="79">
        <v>3</v>
      </c>
      <c r="F14" s="81">
        <v>2</v>
      </c>
      <c r="G14" s="20">
        <v>2</v>
      </c>
      <c r="H14" s="20"/>
      <c r="I14" s="20"/>
      <c r="J14" s="20">
        <f t="shared" si="0"/>
        <v>56</v>
      </c>
      <c r="K14" s="20">
        <f t="shared" si="1"/>
        <v>19</v>
      </c>
      <c r="L14" s="149" t="s">
        <v>24</v>
      </c>
      <c r="M14" s="150" t="s">
        <v>23</v>
      </c>
      <c r="P14" s="100"/>
      <c r="Q14" s="100"/>
      <c r="R14" s="100"/>
      <c r="S14" s="100"/>
      <c r="T14" s="100"/>
    </row>
    <row r="15" spans="1:20" ht="15" customHeight="1" x14ac:dyDescent="0.3">
      <c r="A15" s="43">
        <v>7</v>
      </c>
      <c r="B15" s="136" t="s">
        <v>165</v>
      </c>
      <c r="C15" s="66" t="s">
        <v>166</v>
      </c>
      <c r="D15" s="21" t="s">
        <v>15</v>
      </c>
      <c r="E15" s="79">
        <v>2</v>
      </c>
      <c r="F15" s="81"/>
      <c r="G15" s="20">
        <v>2</v>
      </c>
      <c r="H15" s="20"/>
      <c r="I15" s="20"/>
      <c r="J15" s="20">
        <f t="shared" si="0"/>
        <v>28</v>
      </c>
      <c r="K15" s="20">
        <f t="shared" si="1"/>
        <v>22</v>
      </c>
      <c r="L15" s="149" t="s">
        <v>24</v>
      </c>
      <c r="M15" s="150" t="s">
        <v>15</v>
      </c>
      <c r="P15" s="100"/>
      <c r="Q15" s="100"/>
      <c r="R15" s="100"/>
      <c r="S15" s="100"/>
      <c r="T15" s="100"/>
    </row>
    <row r="16" spans="1:20" ht="15" thickBot="1" x14ac:dyDescent="0.35">
      <c r="A16" s="44">
        <v>8</v>
      </c>
      <c r="B16" s="132" t="s">
        <v>167</v>
      </c>
      <c r="C16" s="67" t="s">
        <v>168</v>
      </c>
      <c r="D16" s="127" t="s">
        <v>15</v>
      </c>
      <c r="E16" s="80">
        <v>1</v>
      </c>
      <c r="F16" s="77"/>
      <c r="G16" s="17">
        <v>1</v>
      </c>
      <c r="H16" s="17"/>
      <c r="I16" s="17"/>
      <c r="J16" s="17">
        <f t="shared" si="0"/>
        <v>14</v>
      </c>
      <c r="K16" s="17">
        <f t="shared" si="1"/>
        <v>11</v>
      </c>
      <c r="L16" s="179" t="s">
        <v>24</v>
      </c>
      <c r="M16" s="180" t="s">
        <v>24</v>
      </c>
      <c r="P16" s="100"/>
      <c r="Q16" s="100"/>
      <c r="R16" s="100"/>
      <c r="S16" s="100"/>
      <c r="T16" s="100"/>
    </row>
    <row r="17" spans="1:21" ht="14.4" customHeight="1" thickBot="1" x14ac:dyDescent="0.35">
      <c r="A17" s="213" t="s">
        <v>72</v>
      </c>
      <c r="B17" s="214"/>
      <c r="C17" s="214"/>
      <c r="D17" s="215"/>
      <c r="E17" s="214"/>
      <c r="F17" s="214"/>
      <c r="G17" s="214"/>
      <c r="H17" s="214"/>
      <c r="I17" s="214"/>
      <c r="J17" s="214"/>
      <c r="K17" s="214"/>
      <c r="L17" s="214"/>
      <c r="M17" s="216"/>
      <c r="P17" s="100"/>
      <c r="Q17" s="100"/>
      <c r="R17" s="100"/>
      <c r="S17" s="100"/>
      <c r="T17" s="100"/>
    </row>
    <row r="18" spans="1:21" ht="15" customHeight="1" x14ac:dyDescent="0.3">
      <c r="A18" s="45"/>
      <c r="B18" s="46"/>
      <c r="C18" s="72"/>
      <c r="D18" s="211"/>
      <c r="E18" s="217"/>
      <c r="F18" s="205"/>
      <c r="G18" s="174"/>
      <c r="H18" s="174"/>
      <c r="I18" s="174"/>
      <c r="J18" s="174">
        <f t="shared" ref="J18" si="2">SUM(F18:I18)*14</f>
        <v>0</v>
      </c>
      <c r="K18" s="174">
        <f t="shared" ref="K18" si="3">E18*25-J18</f>
        <v>0</v>
      </c>
      <c r="L18" s="174"/>
      <c r="M18" s="175"/>
      <c r="P18" s="100"/>
      <c r="Q18" s="100"/>
      <c r="R18" s="100"/>
      <c r="S18" s="100"/>
      <c r="T18" s="100"/>
    </row>
    <row r="19" spans="1:21" ht="15" customHeight="1" thickBot="1" x14ac:dyDescent="0.35">
      <c r="A19" s="44"/>
      <c r="B19" s="47"/>
      <c r="C19" s="83"/>
      <c r="D19" s="212"/>
      <c r="E19" s="146"/>
      <c r="F19" s="206"/>
      <c r="G19" s="163"/>
      <c r="H19" s="163"/>
      <c r="I19" s="163"/>
      <c r="J19" s="163"/>
      <c r="K19" s="163"/>
      <c r="L19" s="163"/>
      <c r="M19" s="164"/>
      <c r="P19" s="100"/>
      <c r="Q19" s="100"/>
      <c r="R19" s="100"/>
      <c r="S19" s="100"/>
      <c r="T19" s="100"/>
    </row>
    <row r="20" spans="1:21" ht="15" customHeight="1" x14ac:dyDescent="0.3">
      <c r="A20" s="218" t="s">
        <v>26</v>
      </c>
      <c r="B20" s="219"/>
      <c r="C20" s="220"/>
      <c r="D20" s="109" t="s">
        <v>27</v>
      </c>
      <c r="E20" s="227">
        <f>SUM(E9:E19)-E16</f>
        <v>30</v>
      </c>
      <c r="F20" s="59">
        <f t="shared" ref="F20:K20" si="4">SUM(F9:F19)</f>
        <v>11</v>
      </c>
      <c r="G20" s="57">
        <f t="shared" si="4"/>
        <v>10</v>
      </c>
      <c r="H20" s="57">
        <f t="shared" si="4"/>
        <v>2</v>
      </c>
      <c r="I20" s="57">
        <f t="shared" si="4"/>
        <v>0</v>
      </c>
      <c r="J20" s="143">
        <f t="shared" si="4"/>
        <v>322</v>
      </c>
      <c r="K20" s="143">
        <f t="shared" si="4"/>
        <v>453</v>
      </c>
      <c r="L20" s="57" t="s">
        <v>28</v>
      </c>
      <c r="M20" s="58" t="s">
        <v>24</v>
      </c>
      <c r="P20" s="100"/>
      <c r="Q20" s="100"/>
      <c r="R20" s="100"/>
      <c r="S20" s="100"/>
      <c r="T20" s="100"/>
    </row>
    <row r="21" spans="1:21" ht="15" thickBot="1" x14ac:dyDescent="0.35">
      <c r="A21" s="188"/>
      <c r="B21" s="189"/>
      <c r="C21" s="221"/>
      <c r="D21" s="110" t="s">
        <v>29</v>
      </c>
      <c r="E21" s="228"/>
      <c r="F21" s="111">
        <f>COUNT(F9:F19)</f>
        <v>6</v>
      </c>
      <c r="G21" s="16">
        <f>COUNT(G9:G19)</f>
        <v>7</v>
      </c>
      <c r="H21" s="16">
        <f>COUNT(H9:H19)</f>
        <v>1</v>
      </c>
      <c r="I21" s="16">
        <f>COUNT(I9:I19)</f>
        <v>0</v>
      </c>
      <c r="J21" s="144"/>
      <c r="K21" s="144"/>
      <c r="L21" s="17">
        <f>COUNTIF(L1:L20,"=E")</f>
        <v>4</v>
      </c>
      <c r="M21" s="18">
        <f>COUNTIF(L1:L20,"=V")+COUNTIF(L1:L20,"=C")</f>
        <v>4</v>
      </c>
      <c r="P21" s="100"/>
      <c r="Q21" s="100"/>
      <c r="R21" s="100"/>
      <c r="S21" s="100"/>
      <c r="T21" s="100"/>
    </row>
    <row r="22" spans="1:21" ht="15" customHeight="1" thickBot="1" x14ac:dyDescent="0.35">
      <c r="A22" s="222" t="s">
        <v>73</v>
      </c>
      <c r="B22" s="223"/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4"/>
      <c r="P22" s="100"/>
      <c r="Q22" s="12"/>
      <c r="R22" s="100"/>
      <c r="S22" s="100"/>
      <c r="T22" s="100"/>
    </row>
    <row r="23" spans="1:21" ht="43.8" thickBot="1" x14ac:dyDescent="0.35">
      <c r="A23" s="50">
        <v>9</v>
      </c>
      <c r="B23" s="134" t="s">
        <v>169</v>
      </c>
      <c r="C23" s="66" t="s">
        <v>42</v>
      </c>
      <c r="D23" s="21" t="s">
        <v>15</v>
      </c>
      <c r="E23" s="79">
        <v>5</v>
      </c>
      <c r="F23" s="81">
        <v>2</v>
      </c>
      <c r="G23" s="20">
        <v>2</v>
      </c>
      <c r="H23" s="20"/>
      <c r="I23" s="20"/>
      <c r="J23" s="20">
        <f t="shared" ref="J23" si="5">SUM(F23:I23)*14</f>
        <v>56</v>
      </c>
      <c r="K23" s="20">
        <f t="shared" ref="K23:K24" si="6">E23*25-J23</f>
        <v>69</v>
      </c>
      <c r="L23" s="225" t="s">
        <v>23</v>
      </c>
      <c r="M23" s="226"/>
      <c r="P23" s="100"/>
      <c r="Q23" s="12"/>
      <c r="R23" s="100"/>
      <c r="S23" s="100"/>
      <c r="T23" s="100"/>
      <c r="U23" s="115"/>
    </row>
    <row r="24" spans="1:21" ht="15.75" customHeight="1" thickBot="1" x14ac:dyDescent="0.35">
      <c r="A24" s="44">
        <v>10</v>
      </c>
      <c r="B24" s="133" t="s">
        <v>170</v>
      </c>
      <c r="C24" s="67" t="s">
        <v>43</v>
      </c>
      <c r="D24" s="22" t="s">
        <v>15</v>
      </c>
      <c r="E24" s="80">
        <v>3</v>
      </c>
      <c r="F24" s="146" t="s">
        <v>132</v>
      </c>
      <c r="G24" s="147"/>
      <c r="H24" s="147"/>
      <c r="I24" s="148"/>
      <c r="J24" s="17">
        <v>56</v>
      </c>
      <c r="K24" s="17">
        <f t="shared" si="6"/>
        <v>19</v>
      </c>
      <c r="L24" s="163" t="s">
        <v>24</v>
      </c>
      <c r="M24" s="164"/>
      <c r="P24" s="100"/>
      <c r="Q24" s="12"/>
      <c r="R24" s="100"/>
      <c r="S24" s="100"/>
      <c r="T24" s="100"/>
    </row>
    <row r="25" spans="1:21" ht="15.75" customHeight="1" thickBot="1" x14ac:dyDescent="0.35">
      <c r="A25" s="145" t="s">
        <v>141</v>
      </c>
      <c r="B25" s="145"/>
      <c r="C25" s="145"/>
      <c r="D25" s="145"/>
      <c r="E25" s="145"/>
      <c r="F25" s="1"/>
      <c r="G25" s="1"/>
      <c r="H25" s="1"/>
      <c r="I25" s="1"/>
      <c r="J25" s="1"/>
      <c r="K25" s="1"/>
      <c r="L25" s="1"/>
      <c r="M25" s="1"/>
      <c r="P25" s="29"/>
      <c r="Q25" s="12"/>
      <c r="R25" s="28"/>
      <c r="S25" s="28"/>
      <c r="T25" s="28"/>
    </row>
    <row r="26" spans="1:21" ht="15.75" customHeight="1" x14ac:dyDescent="0.3">
      <c r="B26" s="151" t="s">
        <v>32</v>
      </c>
      <c r="C26" s="40" t="str">
        <f>Sem_I!C26</f>
        <v>Discipline Obligatorii:</v>
      </c>
      <c r="D26" s="154">
        <f>SUM(F9:I16)</f>
        <v>23</v>
      </c>
      <c r="E26" s="155"/>
      <c r="F26" s="155"/>
      <c r="G26" s="155"/>
      <c r="H26" s="155"/>
      <c r="I26" s="155"/>
      <c r="J26" s="155"/>
      <c r="K26" s="155"/>
      <c r="L26" s="155"/>
      <c r="M26" s="156"/>
      <c r="P26" s="29"/>
      <c r="Q26" s="12"/>
      <c r="R26" s="28"/>
      <c r="S26" s="28"/>
      <c r="T26" s="28"/>
    </row>
    <row r="27" spans="1:21" ht="15.75" customHeight="1" x14ac:dyDescent="0.3">
      <c r="B27" s="152"/>
      <c r="C27" s="41" t="str">
        <f>Sem_I!C27</f>
        <v>Discipline Opționale:</v>
      </c>
      <c r="D27" s="157">
        <f>SUM(F18:I19)</f>
        <v>0</v>
      </c>
      <c r="E27" s="158"/>
      <c r="F27" s="158"/>
      <c r="G27" s="158"/>
      <c r="H27" s="158"/>
      <c r="I27" s="158"/>
      <c r="J27" s="158"/>
      <c r="K27" s="158"/>
      <c r="L27" s="158"/>
      <c r="M27" s="159"/>
      <c r="P27" s="29"/>
      <c r="Q27" s="12"/>
      <c r="R27" s="28"/>
      <c r="S27" s="28"/>
      <c r="T27" s="28"/>
    </row>
    <row r="28" spans="1:21" ht="15.75" customHeight="1" thickBot="1" x14ac:dyDescent="0.35">
      <c r="B28" s="153"/>
      <c r="C28" s="42" t="str">
        <f>Sem_I!C28</f>
        <v>Discipline Facultative:</v>
      </c>
      <c r="D28" s="160">
        <f>SUM(F23:I24)</f>
        <v>4</v>
      </c>
      <c r="E28" s="144"/>
      <c r="F28" s="144"/>
      <c r="G28" s="144"/>
      <c r="H28" s="144"/>
      <c r="I28" s="144"/>
      <c r="J28" s="144"/>
      <c r="K28" s="144"/>
      <c r="L28" s="144"/>
      <c r="M28" s="161"/>
      <c r="P28" s="29"/>
      <c r="Q28" s="12"/>
      <c r="R28" s="28"/>
      <c r="S28" s="28"/>
      <c r="T28" s="28"/>
    </row>
    <row r="29" spans="1:21" s="33" customFormat="1" ht="15.75" customHeight="1" x14ac:dyDescent="0.2">
      <c r="A29" s="30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P29" s="37"/>
      <c r="Q29" s="38"/>
      <c r="R29" s="39"/>
      <c r="S29" s="39"/>
      <c r="T29" s="39"/>
    </row>
    <row r="30" spans="1:21" ht="18" customHeight="1" x14ac:dyDescent="0.3">
      <c r="B30" s="4" t="s">
        <v>36</v>
      </c>
      <c r="C30" s="9"/>
      <c r="D30" s="1"/>
      <c r="E30" s="162" t="s">
        <v>37</v>
      </c>
      <c r="F30" s="162"/>
      <c r="G30" s="4"/>
      <c r="H30" s="1"/>
      <c r="I30" s="1"/>
      <c r="J30" s="165" t="s">
        <v>38</v>
      </c>
      <c r="K30" s="165"/>
      <c r="L30" s="165"/>
      <c r="M30" s="165"/>
      <c r="P30" s="13"/>
      <c r="Q30" s="12"/>
      <c r="R30" s="173"/>
      <c r="S30" s="173"/>
      <c r="T30" s="173"/>
    </row>
    <row r="31" spans="1:21" ht="15" customHeight="1" x14ac:dyDescent="0.3">
      <c r="B31" s="170" t="str">
        <f>Sem_I!B31</f>
        <v>Mihnea-Cosmin COSTOIU</v>
      </c>
      <c r="C31" s="170"/>
      <c r="D31" s="166" t="str">
        <f>Sem_I!D31</f>
        <v>Carmen-Constantina NENU</v>
      </c>
      <c r="E31" s="166"/>
      <c r="F31" s="166"/>
      <c r="G31" s="166"/>
      <c r="H31" s="166"/>
      <c r="I31" s="166"/>
      <c r="J31" s="167" t="str">
        <f>Sem_I!J31</f>
        <v>Luminiţa ŞERBĂNESCU</v>
      </c>
      <c r="K31" s="167"/>
      <c r="L31" s="167"/>
      <c r="M31" s="167"/>
      <c r="P31" s="13"/>
      <c r="Q31" s="12"/>
      <c r="R31" s="13"/>
      <c r="S31" s="13"/>
      <c r="T31" s="13"/>
    </row>
    <row r="32" spans="1:21" ht="15" customHeight="1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P32" s="11"/>
      <c r="Q32" s="12"/>
      <c r="R32" s="13"/>
      <c r="S32" s="13"/>
      <c r="T32" s="13"/>
    </row>
    <row r="33" spans="1:20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P33" s="11"/>
      <c r="Q33" s="12"/>
      <c r="R33" s="13"/>
      <c r="S33" s="13"/>
      <c r="T33" s="13"/>
    </row>
    <row r="34" spans="1:20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20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20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20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20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20" ht="15" customHeight="1" x14ac:dyDescent="0.3">
      <c r="B39" s="1"/>
      <c r="C39" s="1"/>
      <c r="H39" s="4"/>
      <c r="I39" s="4"/>
      <c r="J39" s="1"/>
      <c r="K39" s="1"/>
      <c r="L39" s="1"/>
    </row>
    <row r="40" spans="1:20" ht="15" customHeight="1" x14ac:dyDescent="0.3">
      <c r="B40" s="1"/>
      <c r="C40" s="1"/>
      <c r="H40" s="4"/>
      <c r="I40" s="4"/>
      <c r="J40" s="1"/>
      <c r="K40" s="1"/>
      <c r="L40" s="1"/>
    </row>
    <row r="41" spans="1:20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20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20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20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20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20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20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20" x14ac:dyDescent="0.3">
      <c r="A48" s="168" t="s">
        <v>76</v>
      </c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</row>
    <row r="49" spans="1:13" x14ac:dyDescent="0.3">
      <c r="A49" s="169" t="s">
        <v>40</v>
      </c>
      <c r="B49" s="169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</row>
    <row r="50" spans="1:13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3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3" x14ac:dyDescent="0.3">
      <c r="B52" s="1"/>
      <c r="C52" s="1"/>
      <c r="D52" s="4"/>
      <c r="E52" s="4"/>
      <c r="F52" s="4"/>
      <c r="G52" s="4"/>
      <c r="H52" s="1"/>
      <c r="I52" s="1"/>
      <c r="J52" s="1"/>
      <c r="K52" s="1"/>
      <c r="L52" s="1"/>
    </row>
    <row r="53" spans="1:13" x14ac:dyDescent="0.3">
      <c r="B53" s="1"/>
      <c r="C53" s="1"/>
      <c r="D53" s="4"/>
      <c r="E53" s="4"/>
      <c r="F53" s="4"/>
      <c r="G53" s="4"/>
      <c r="H53" s="1"/>
      <c r="I53" s="1"/>
      <c r="J53" s="1"/>
      <c r="K53" s="1"/>
      <c r="L53" s="1"/>
    </row>
    <row r="54" spans="1:13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3" x14ac:dyDescent="0.3">
      <c r="B55" s="1"/>
      <c r="C55" s="1"/>
      <c r="D55" s="1"/>
      <c r="E55" s="162"/>
      <c r="F55" s="162"/>
      <c r="G55" s="162"/>
      <c r="H55" s="1"/>
      <c r="I55" s="1"/>
      <c r="J55" s="1"/>
      <c r="K55" s="1"/>
      <c r="L55" s="1"/>
    </row>
    <row r="56" spans="1:13" x14ac:dyDescent="0.3">
      <c r="B56" s="1"/>
      <c r="C56" s="1"/>
      <c r="D56" s="1"/>
      <c r="E56" s="162"/>
      <c r="F56" s="162"/>
      <c r="G56" s="162"/>
      <c r="H56" s="1"/>
      <c r="I56" s="1"/>
      <c r="J56" s="1"/>
      <c r="K56" s="1"/>
      <c r="L56" s="1"/>
    </row>
    <row r="57" spans="1:13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3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3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</sheetData>
  <sheetProtection formatCells="0" formatRows="0" insertRows="0" insertHyperlinks="0" deleteRows="0" sort="0" autoFilter="0" pivotTables="0"/>
  <protectedRanges>
    <protectedRange sqref="D9:D13 A9:A16 I9:K16 N9:XFD16 A18:XFD19" name="Editabil"/>
    <protectedRange sqref="B9:B16" name="Editabil_2"/>
    <protectedRange sqref="A23:A24" name="Editabil_3"/>
    <protectedRange sqref="B23:B24" name="Editabil_2_1"/>
  </protectedRanges>
  <mergeCells count="59">
    <mergeCell ref="A48:M48"/>
    <mergeCell ref="A49:M49"/>
    <mergeCell ref="E55:G55"/>
    <mergeCell ref="E56:G56"/>
    <mergeCell ref="A22:M22"/>
    <mergeCell ref="B26:B28"/>
    <mergeCell ref="D26:M26"/>
    <mergeCell ref="D27:M27"/>
    <mergeCell ref="D28:M28"/>
    <mergeCell ref="L23:M23"/>
    <mergeCell ref="L24:M24"/>
    <mergeCell ref="A25:E25"/>
    <mergeCell ref="F24:I24"/>
    <mergeCell ref="K20:K21"/>
    <mergeCell ref="R30:T30"/>
    <mergeCell ref="B31:C31"/>
    <mergeCell ref="D31:I31"/>
    <mergeCell ref="J31:M31"/>
    <mergeCell ref="E30:F30"/>
    <mergeCell ref="J30:M30"/>
    <mergeCell ref="A20:C21"/>
    <mergeCell ref="E20:E21"/>
    <mergeCell ref="J20:J21"/>
    <mergeCell ref="D18:D19"/>
    <mergeCell ref="L13:M13"/>
    <mergeCell ref="L14:M14"/>
    <mergeCell ref="J18:J19"/>
    <mergeCell ref="A17:M17"/>
    <mergeCell ref="E18:E19"/>
    <mergeCell ref="K1:L1"/>
    <mergeCell ref="D6:D7"/>
    <mergeCell ref="E6:E7"/>
    <mergeCell ref="D1:H1"/>
    <mergeCell ref="D2:H2"/>
    <mergeCell ref="F6:I6"/>
    <mergeCell ref="J6:K6"/>
    <mergeCell ref="L6:M7"/>
    <mergeCell ref="B2:C2"/>
    <mergeCell ref="K2:L2"/>
    <mergeCell ref="C3:G3"/>
    <mergeCell ref="K3:L3"/>
    <mergeCell ref="C4:G4"/>
    <mergeCell ref="K4:L4"/>
    <mergeCell ref="A8:M8"/>
    <mergeCell ref="A6:A7"/>
    <mergeCell ref="B6:B7"/>
    <mergeCell ref="C6:C7"/>
    <mergeCell ref="K18:K19"/>
    <mergeCell ref="L18:M19"/>
    <mergeCell ref="F18:F19"/>
    <mergeCell ref="G18:G19"/>
    <mergeCell ref="H18:H19"/>
    <mergeCell ref="I18:I19"/>
    <mergeCell ref="L15:M15"/>
    <mergeCell ref="L16:M16"/>
    <mergeCell ref="L9:M9"/>
    <mergeCell ref="L10:M10"/>
    <mergeCell ref="L11:M11"/>
    <mergeCell ref="L12:M12"/>
  </mergeCells>
  <conditionalFormatting sqref="D1:D18 D23:D24 D26:D47 D20:D21">
    <cfRule type="cellIs" dxfId="70" priority="1" operator="equal">
      <formula>"DI"</formula>
    </cfRule>
    <cfRule type="cellIs" dxfId="69" priority="2" operator="equal">
      <formula>"DM"</formula>
    </cfRule>
    <cfRule type="cellIs" dxfId="68" priority="3" operator="equal">
      <formula>"DJ"</formula>
    </cfRule>
    <cfRule type="cellIs" dxfId="67" priority="4" operator="equal">
      <formula>"D"</formula>
    </cfRule>
    <cfRule type="cellIs" dxfId="66" priority="5" operator="equal">
      <formula>"SI"</formula>
    </cfRule>
    <cfRule type="cellIs" dxfId="65" priority="6" operator="equal">
      <formula>"SM"</formula>
    </cfRule>
    <cfRule type="cellIs" dxfId="64" priority="7" operator="equal">
      <formula>"SJ"</formula>
    </cfRule>
    <cfRule type="cellIs" dxfId="63" priority="8" operator="equal">
      <formula>"S"</formula>
    </cfRule>
    <cfRule type="cellIs" dxfId="62" priority="17" operator="equal">
      <formula>"C"</formula>
    </cfRule>
    <cfRule type="cellIs" dxfId="61" priority="18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32" max="12" man="1"/>
  </rowBreaks>
  <ignoredErrors>
    <ignoredError sqref="J11:J12 J15 J23 J1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5"/>
  <sheetViews>
    <sheetView topLeftCell="A10" zoomScale="90" zoomScaleNormal="90" zoomScaleSheetLayoutView="70" workbookViewId="0">
      <selection activeCell="M23" sqref="M23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4.6640625" style="6" customWidth="1"/>
    <col min="20" max="20" width="10.109375" customWidth="1"/>
  </cols>
  <sheetData>
    <row r="1" spans="1:20" ht="57" customHeight="1" x14ac:dyDescent="0.35">
      <c r="B1" s="3"/>
      <c r="C1" s="4"/>
      <c r="D1" s="191" t="s">
        <v>0</v>
      </c>
      <c r="E1" s="191"/>
      <c r="F1" s="191"/>
      <c r="G1" s="191"/>
      <c r="H1" s="191"/>
      <c r="I1" s="2"/>
      <c r="J1" s="5"/>
      <c r="K1" s="190"/>
      <c r="L1" s="190"/>
      <c r="P1" s="108"/>
      <c r="Q1" s="108"/>
      <c r="R1" s="108"/>
      <c r="S1" s="108"/>
      <c r="T1" s="108"/>
    </row>
    <row r="2" spans="1:20" ht="15" customHeight="1" x14ac:dyDescent="0.3">
      <c r="B2" s="170"/>
      <c r="C2" s="170"/>
      <c r="D2" s="162" t="str">
        <f>Sem_I!D2</f>
        <v>2024 - 2027</v>
      </c>
      <c r="E2" s="162"/>
      <c r="F2" s="162"/>
      <c r="G2" s="162"/>
      <c r="H2" s="162"/>
      <c r="J2" s="8" t="str">
        <f>Sem_I!J2</f>
        <v>Anul universitar:</v>
      </c>
      <c r="K2" s="237" t="s">
        <v>56</v>
      </c>
      <c r="L2" s="237"/>
      <c r="P2" s="13"/>
      <c r="Q2" s="13"/>
      <c r="R2" s="13"/>
      <c r="S2" s="13"/>
      <c r="T2" s="13"/>
    </row>
    <row r="3" spans="1:20" x14ac:dyDescent="0.3">
      <c r="B3" s="7" t="s">
        <v>2</v>
      </c>
      <c r="C3" s="170" t="str">
        <f>Sem_I!C3</f>
        <v>Contabilitate</v>
      </c>
      <c r="D3" s="170"/>
      <c r="E3" s="170"/>
      <c r="F3" s="170"/>
      <c r="G3" s="170"/>
      <c r="J3" s="8" t="str">
        <f>Sem_I!J3</f>
        <v>Anul de studii:</v>
      </c>
      <c r="K3" s="170" t="s">
        <v>41</v>
      </c>
      <c r="L3" s="170"/>
      <c r="P3" s="13"/>
      <c r="Q3" s="13"/>
      <c r="R3" s="13"/>
      <c r="S3" s="13"/>
      <c r="T3" s="13"/>
    </row>
    <row r="4" spans="1:20" x14ac:dyDescent="0.3">
      <c r="B4" s="7" t="s">
        <v>5</v>
      </c>
      <c r="C4" s="170" t="str">
        <f>Sem_I!C4</f>
        <v>Contabilitate şi informatică de gestiune, I.F.R.</v>
      </c>
      <c r="D4" s="170"/>
      <c r="E4" s="170"/>
      <c r="F4" s="170"/>
      <c r="G4" s="170"/>
      <c r="J4" s="8" t="str">
        <f>Sem_I!J4</f>
        <v>Semestrul:</v>
      </c>
      <c r="K4" s="170" t="s">
        <v>4</v>
      </c>
      <c r="L4" s="170"/>
      <c r="P4" s="13"/>
      <c r="Q4" s="13"/>
      <c r="R4" s="13"/>
      <c r="S4" s="13"/>
      <c r="T4" s="13"/>
    </row>
    <row r="5" spans="1:20" s="33" customFormat="1" ht="12" customHeight="1" thickBot="1" x14ac:dyDescent="0.25">
      <c r="A5" s="30"/>
      <c r="B5" s="31"/>
      <c r="C5" s="32"/>
      <c r="D5" s="32"/>
      <c r="E5" s="32"/>
      <c r="F5" s="32"/>
      <c r="G5" s="32"/>
      <c r="J5" s="34"/>
      <c r="K5" s="35"/>
      <c r="L5" s="32"/>
      <c r="M5" s="30"/>
      <c r="P5" s="13"/>
      <c r="Q5" s="13"/>
      <c r="R5" s="13"/>
      <c r="S5" s="13"/>
      <c r="T5" s="13"/>
    </row>
    <row r="6" spans="1:20" s="1" customFormat="1" ht="20.100000000000001" customHeight="1" x14ac:dyDescent="0.3">
      <c r="A6" s="199" t="s">
        <v>7</v>
      </c>
      <c r="B6" s="195" t="s">
        <v>8</v>
      </c>
      <c r="C6" s="195" t="s">
        <v>9</v>
      </c>
      <c r="D6" s="195" t="s">
        <v>10</v>
      </c>
      <c r="E6" s="197" t="s">
        <v>11</v>
      </c>
      <c r="F6" s="195" t="s">
        <v>146</v>
      </c>
      <c r="G6" s="195"/>
      <c r="H6" s="195"/>
      <c r="I6" s="195"/>
      <c r="J6" s="195" t="s">
        <v>13</v>
      </c>
      <c r="K6" s="195"/>
      <c r="L6" s="195" t="s">
        <v>14</v>
      </c>
      <c r="M6" s="201"/>
      <c r="P6" s="13"/>
      <c r="Q6" s="13"/>
      <c r="R6" s="13"/>
      <c r="S6" s="13"/>
      <c r="T6" s="13"/>
    </row>
    <row r="7" spans="1:20" ht="15" thickBot="1" x14ac:dyDescent="0.35">
      <c r="A7" s="203"/>
      <c r="B7" s="204"/>
      <c r="C7" s="204"/>
      <c r="D7" s="204"/>
      <c r="E7" s="209"/>
      <c r="F7" s="114" t="s">
        <v>147</v>
      </c>
      <c r="G7" s="114" t="s">
        <v>148</v>
      </c>
      <c r="H7" s="114" t="s">
        <v>17</v>
      </c>
      <c r="I7" s="114" t="s">
        <v>18</v>
      </c>
      <c r="J7" s="114" t="s">
        <v>19</v>
      </c>
      <c r="K7" s="114" t="s">
        <v>20</v>
      </c>
      <c r="L7" s="204"/>
      <c r="M7" s="210"/>
      <c r="P7" s="13"/>
      <c r="Q7" s="13"/>
      <c r="R7" s="13"/>
      <c r="S7" s="13"/>
      <c r="T7" s="13"/>
    </row>
    <row r="8" spans="1:20" ht="15" thickBot="1" x14ac:dyDescent="0.35">
      <c r="A8" s="192" t="s">
        <v>21</v>
      </c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4"/>
      <c r="P8" s="13"/>
      <c r="Q8" s="13"/>
      <c r="R8" s="13"/>
      <c r="S8" s="13"/>
      <c r="T8" s="13"/>
    </row>
    <row r="9" spans="1:20" ht="15" customHeight="1" x14ac:dyDescent="0.3">
      <c r="A9" s="45">
        <v>1</v>
      </c>
      <c r="B9" s="135" t="s">
        <v>171</v>
      </c>
      <c r="C9" s="65" t="s">
        <v>95</v>
      </c>
      <c r="D9" s="21" t="s">
        <v>16</v>
      </c>
      <c r="E9" s="25">
        <v>5</v>
      </c>
      <c r="F9" s="26">
        <v>2</v>
      </c>
      <c r="G9" s="19">
        <v>2</v>
      </c>
      <c r="H9" s="19"/>
      <c r="I9" s="19"/>
      <c r="J9" s="19">
        <f>SUM(F9:I9)*14</f>
        <v>56</v>
      </c>
      <c r="K9" s="19">
        <f>E9*25-J9</f>
        <v>69</v>
      </c>
      <c r="L9" s="207" t="s">
        <v>23</v>
      </c>
      <c r="M9" s="208" t="s">
        <v>23</v>
      </c>
      <c r="P9" s="13"/>
      <c r="Q9" s="13"/>
      <c r="R9" s="13"/>
      <c r="S9" s="13"/>
      <c r="T9" s="13"/>
    </row>
    <row r="10" spans="1:20" ht="15" customHeight="1" x14ac:dyDescent="0.3">
      <c r="A10" s="43">
        <v>2</v>
      </c>
      <c r="B10" s="136" t="s">
        <v>172</v>
      </c>
      <c r="C10" s="66" t="s">
        <v>94</v>
      </c>
      <c r="D10" s="21" t="s">
        <v>16</v>
      </c>
      <c r="E10" s="21">
        <v>5</v>
      </c>
      <c r="F10" s="23">
        <v>2</v>
      </c>
      <c r="G10" s="20"/>
      <c r="H10" s="20">
        <v>2</v>
      </c>
      <c r="I10" s="20"/>
      <c r="J10" s="20">
        <f>SUM(F10:I10)*14</f>
        <v>56</v>
      </c>
      <c r="K10" s="20">
        <f>E10*25-J10</f>
        <v>69</v>
      </c>
      <c r="L10" s="149" t="s">
        <v>23</v>
      </c>
      <c r="M10" s="150" t="s">
        <v>23</v>
      </c>
      <c r="P10" s="13"/>
      <c r="Q10" s="13"/>
      <c r="R10" s="13"/>
      <c r="S10" s="13"/>
      <c r="T10" s="13"/>
    </row>
    <row r="11" spans="1:20" ht="15" customHeight="1" x14ac:dyDescent="0.3">
      <c r="A11" s="43">
        <v>3</v>
      </c>
      <c r="B11" s="136" t="s">
        <v>173</v>
      </c>
      <c r="C11" s="66" t="s">
        <v>96</v>
      </c>
      <c r="D11" s="21" t="s">
        <v>22</v>
      </c>
      <c r="E11" s="21">
        <v>5</v>
      </c>
      <c r="F11" s="23">
        <v>2</v>
      </c>
      <c r="G11" s="20">
        <v>1</v>
      </c>
      <c r="H11" s="20"/>
      <c r="I11" s="20"/>
      <c r="J11" s="20">
        <f>SUM(F11:I11)*14</f>
        <v>42</v>
      </c>
      <c r="K11" s="20">
        <f>E11*25-J11</f>
        <v>83</v>
      </c>
      <c r="L11" s="149" t="s">
        <v>23</v>
      </c>
      <c r="M11" s="150" t="s">
        <v>23</v>
      </c>
      <c r="P11" s="13"/>
      <c r="Q11" s="13"/>
      <c r="R11" s="13"/>
      <c r="S11" s="13"/>
      <c r="T11" s="13"/>
    </row>
    <row r="12" spans="1:20" x14ac:dyDescent="0.3">
      <c r="A12" s="43">
        <v>4</v>
      </c>
      <c r="B12" s="136" t="s">
        <v>174</v>
      </c>
      <c r="C12" s="66" t="s">
        <v>97</v>
      </c>
      <c r="D12" s="86" t="s">
        <v>22</v>
      </c>
      <c r="E12" s="21">
        <v>5</v>
      </c>
      <c r="F12" s="23">
        <v>1</v>
      </c>
      <c r="G12" s="20">
        <v>1</v>
      </c>
      <c r="H12" s="20"/>
      <c r="I12" s="20"/>
      <c r="J12" s="20">
        <f t="shared" ref="J12:J13" si="0">SUM(F12:I12)*14</f>
        <v>28</v>
      </c>
      <c r="K12" s="20">
        <f t="shared" ref="K12:K13" si="1">E12*25-J12</f>
        <v>97</v>
      </c>
      <c r="L12" s="149" t="s">
        <v>24</v>
      </c>
      <c r="M12" s="150" t="s">
        <v>15</v>
      </c>
      <c r="P12" s="13"/>
      <c r="Q12" s="13"/>
      <c r="R12" s="13"/>
      <c r="S12" s="13"/>
      <c r="T12" s="13"/>
    </row>
    <row r="13" spans="1:20" ht="15" customHeight="1" thickBot="1" x14ac:dyDescent="0.35">
      <c r="A13" s="43">
        <v>5</v>
      </c>
      <c r="B13" s="132" t="s">
        <v>175</v>
      </c>
      <c r="C13" s="66" t="s">
        <v>143</v>
      </c>
      <c r="D13" s="21" t="s">
        <v>15</v>
      </c>
      <c r="E13" s="21">
        <v>1</v>
      </c>
      <c r="F13" s="23"/>
      <c r="G13" s="20">
        <v>1</v>
      </c>
      <c r="H13" s="20"/>
      <c r="I13" s="20"/>
      <c r="J13" s="20">
        <f t="shared" si="0"/>
        <v>14</v>
      </c>
      <c r="K13" s="20">
        <f t="shared" si="1"/>
        <v>11</v>
      </c>
      <c r="L13" s="149" t="s">
        <v>24</v>
      </c>
      <c r="M13" s="150" t="s">
        <v>24</v>
      </c>
      <c r="P13" s="13"/>
      <c r="Q13" s="13"/>
      <c r="R13" s="13"/>
      <c r="S13" s="13"/>
      <c r="T13" s="13"/>
    </row>
    <row r="14" spans="1:20" ht="14.4" customHeight="1" thickBot="1" x14ac:dyDescent="0.35">
      <c r="A14" s="213" t="s">
        <v>72</v>
      </c>
      <c r="B14" s="214"/>
      <c r="C14" s="214"/>
      <c r="D14" s="215"/>
      <c r="E14" s="214"/>
      <c r="F14" s="214"/>
      <c r="G14" s="214"/>
      <c r="H14" s="214"/>
      <c r="I14" s="214"/>
      <c r="J14" s="214"/>
      <c r="K14" s="214"/>
      <c r="L14" s="214"/>
      <c r="M14" s="216"/>
      <c r="P14" s="13"/>
      <c r="Q14" s="13"/>
      <c r="R14" s="13"/>
      <c r="S14" s="13"/>
      <c r="T14" s="13"/>
    </row>
    <row r="15" spans="1:20" ht="15" customHeight="1" x14ac:dyDescent="0.3">
      <c r="A15" s="45">
        <v>6</v>
      </c>
      <c r="B15" s="135" t="s">
        <v>176</v>
      </c>
      <c r="C15" s="72" t="s">
        <v>99</v>
      </c>
      <c r="D15" s="230" t="s">
        <v>16</v>
      </c>
      <c r="E15" s="217">
        <v>4</v>
      </c>
      <c r="F15" s="185">
        <v>2</v>
      </c>
      <c r="G15" s="183">
        <v>2</v>
      </c>
      <c r="H15" s="174"/>
      <c r="I15" s="174"/>
      <c r="J15" s="174">
        <f t="shared" ref="J15:J18" si="2">SUM(F15:I15)*14</f>
        <v>56</v>
      </c>
      <c r="K15" s="174">
        <f t="shared" ref="K15:K18" si="3">E15*25-J15</f>
        <v>44</v>
      </c>
      <c r="L15" s="174" t="s">
        <v>23</v>
      </c>
      <c r="M15" s="175"/>
      <c r="P15" s="13"/>
      <c r="Q15" s="13"/>
      <c r="R15" s="13"/>
      <c r="S15" s="13"/>
      <c r="T15" s="13"/>
    </row>
    <row r="16" spans="1:20" ht="15" customHeight="1" x14ac:dyDescent="0.3">
      <c r="A16" s="43">
        <v>7</v>
      </c>
      <c r="B16" s="136" t="s">
        <v>177</v>
      </c>
      <c r="C16" s="126" t="s">
        <v>100</v>
      </c>
      <c r="D16" s="233"/>
      <c r="E16" s="234"/>
      <c r="F16" s="235"/>
      <c r="G16" s="236"/>
      <c r="H16" s="236"/>
      <c r="I16" s="236"/>
      <c r="J16" s="236"/>
      <c r="K16" s="236"/>
      <c r="L16" s="236"/>
      <c r="M16" s="238"/>
      <c r="P16" s="13"/>
      <c r="Q16" s="13"/>
      <c r="R16" s="13"/>
      <c r="S16" s="13"/>
      <c r="T16" s="13"/>
    </row>
    <row r="17" spans="1:20" ht="15" customHeight="1" thickBot="1" x14ac:dyDescent="0.35">
      <c r="A17" s="105">
        <v>8</v>
      </c>
      <c r="B17" s="132" t="s">
        <v>178</v>
      </c>
      <c r="C17" s="119" t="s">
        <v>101</v>
      </c>
      <c r="D17" s="232"/>
      <c r="E17" s="146"/>
      <c r="F17" s="186"/>
      <c r="G17" s="184"/>
      <c r="H17" s="163"/>
      <c r="I17" s="163"/>
      <c r="J17" s="163"/>
      <c r="K17" s="163"/>
      <c r="L17" s="163"/>
      <c r="M17" s="164"/>
      <c r="P17" s="13"/>
      <c r="Q17" s="13"/>
      <c r="R17" s="13"/>
      <c r="S17" s="13"/>
      <c r="T17" s="13"/>
    </row>
    <row r="18" spans="1:20" ht="15" customHeight="1" x14ac:dyDescent="0.3">
      <c r="A18" s="45">
        <v>9</v>
      </c>
      <c r="B18" s="135" t="s">
        <v>179</v>
      </c>
      <c r="C18" s="72" t="s">
        <v>102</v>
      </c>
      <c r="D18" s="230" t="s">
        <v>15</v>
      </c>
      <c r="E18" s="217">
        <v>4</v>
      </c>
      <c r="F18" s="185">
        <v>1</v>
      </c>
      <c r="G18" s="183">
        <v>2</v>
      </c>
      <c r="H18" s="174"/>
      <c r="I18" s="174"/>
      <c r="J18" s="174">
        <f t="shared" si="2"/>
        <v>42</v>
      </c>
      <c r="K18" s="174">
        <f t="shared" si="3"/>
        <v>58</v>
      </c>
      <c r="L18" s="174" t="s">
        <v>24</v>
      </c>
      <c r="M18" s="175"/>
      <c r="P18" s="13"/>
      <c r="Q18" s="13"/>
      <c r="R18" s="13"/>
      <c r="S18" s="13"/>
      <c r="T18" s="13"/>
    </row>
    <row r="19" spans="1:20" ht="15" customHeight="1" x14ac:dyDescent="0.3">
      <c r="A19" s="69">
        <v>10</v>
      </c>
      <c r="B19" s="136" t="s">
        <v>180</v>
      </c>
      <c r="C19" s="125" t="s">
        <v>103</v>
      </c>
      <c r="D19" s="233"/>
      <c r="E19" s="234"/>
      <c r="F19" s="235"/>
      <c r="G19" s="236"/>
      <c r="H19" s="236"/>
      <c r="I19" s="236"/>
      <c r="J19" s="236"/>
      <c r="K19" s="236"/>
      <c r="L19" s="236"/>
      <c r="M19" s="238"/>
      <c r="P19" s="13"/>
      <c r="Q19" s="13"/>
      <c r="R19" s="13"/>
      <c r="S19" s="13"/>
      <c r="T19" s="13"/>
    </row>
    <row r="20" spans="1:20" ht="15" customHeight="1" thickBot="1" x14ac:dyDescent="0.35">
      <c r="A20" s="124">
        <v>11</v>
      </c>
      <c r="B20" s="132" t="s">
        <v>181</v>
      </c>
      <c r="C20" s="73" t="s">
        <v>104</v>
      </c>
      <c r="D20" s="232"/>
      <c r="E20" s="146"/>
      <c r="F20" s="186"/>
      <c r="G20" s="184"/>
      <c r="H20" s="163"/>
      <c r="I20" s="163"/>
      <c r="J20" s="163"/>
      <c r="K20" s="163"/>
      <c r="L20" s="163"/>
      <c r="M20" s="164"/>
      <c r="P20" s="13"/>
      <c r="Q20" s="13"/>
      <c r="R20" s="13"/>
      <c r="S20" s="13"/>
      <c r="T20" s="13"/>
    </row>
    <row r="21" spans="1:20" x14ac:dyDescent="0.3">
      <c r="A21" s="45">
        <v>12</v>
      </c>
      <c r="B21" s="135" t="s">
        <v>182</v>
      </c>
      <c r="C21" s="66" t="s">
        <v>137</v>
      </c>
      <c r="D21" s="181" t="s">
        <v>15</v>
      </c>
      <c r="E21" s="181">
        <v>2</v>
      </c>
      <c r="F21" s="185"/>
      <c r="G21" s="183">
        <v>2</v>
      </c>
      <c r="H21" s="183"/>
      <c r="I21" s="183"/>
      <c r="J21" s="183">
        <f>SUM(F21:I21)*14</f>
        <v>28</v>
      </c>
      <c r="K21" s="183">
        <f>E21*25-J21</f>
        <v>22</v>
      </c>
      <c r="L21" s="229" t="s">
        <v>24</v>
      </c>
      <c r="M21" s="230"/>
      <c r="P21" s="13"/>
      <c r="Q21" s="13"/>
      <c r="R21" s="13"/>
      <c r="S21" s="13"/>
      <c r="T21" s="13"/>
    </row>
    <row r="22" spans="1:20" ht="15" thickBot="1" x14ac:dyDescent="0.35">
      <c r="A22" s="44">
        <v>13</v>
      </c>
      <c r="B22" s="132" t="s">
        <v>183</v>
      </c>
      <c r="C22" s="73" t="s">
        <v>140</v>
      </c>
      <c r="D22" s="182"/>
      <c r="E22" s="182"/>
      <c r="F22" s="186"/>
      <c r="G22" s="184"/>
      <c r="H22" s="184"/>
      <c r="I22" s="184"/>
      <c r="J22" s="184"/>
      <c r="K22" s="184"/>
      <c r="L22" s="231"/>
      <c r="M22" s="232"/>
      <c r="P22" s="13"/>
      <c r="Q22" s="13"/>
      <c r="R22" s="13"/>
      <c r="S22" s="13"/>
      <c r="T22" s="13"/>
    </row>
    <row r="23" spans="1:20" x14ac:dyDescent="0.3">
      <c r="A23" s="187" t="s">
        <v>26</v>
      </c>
      <c r="B23" s="162"/>
      <c r="C23" s="162"/>
      <c r="D23" s="14" t="s">
        <v>27</v>
      </c>
      <c r="E23" s="141">
        <f>SUM(E9:E22)-E13</f>
        <v>30</v>
      </c>
      <c r="F23" s="59">
        <f t="shared" ref="F23:K23" si="4">SUM(F9:F22)</f>
        <v>10</v>
      </c>
      <c r="G23" s="57">
        <f t="shared" si="4"/>
        <v>11</v>
      </c>
      <c r="H23" s="57">
        <f t="shared" si="4"/>
        <v>2</v>
      </c>
      <c r="I23" s="57">
        <f t="shared" si="4"/>
        <v>0</v>
      </c>
      <c r="J23" s="143">
        <f t="shared" si="4"/>
        <v>322</v>
      </c>
      <c r="K23" s="143">
        <f t="shared" si="4"/>
        <v>453</v>
      </c>
      <c r="L23" s="57" t="s">
        <v>28</v>
      </c>
      <c r="M23" s="58" t="s">
        <v>24</v>
      </c>
      <c r="P23" s="13"/>
      <c r="Q23" s="13"/>
      <c r="R23" s="13"/>
      <c r="S23" s="13"/>
      <c r="T23" s="13"/>
    </row>
    <row r="24" spans="1:20" ht="15" thickBot="1" x14ac:dyDescent="0.35">
      <c r="A24" s="188"/>
      <c r="B24" s="189"/>
      <c r="C24" s="189"/>
      <c r="D24" s="15" t="s">
        <v>29</v>
      </c>
      <c r="E24" s="142"/>
      <c r="F24" s="111">
        <f>COUNT(F9:F22)</f>
        <v>6</v>
      </c>
      <c r="G24" s="16">
        <f>COUNT(G9:G22)</f>
        <v>7</v>
      </c>
      <c r="H24" s="16">
        <f>COUNT(H9:H22)</f>
        <v>1</v>
      </c>
      <c r="I24" s="16">
        <f>COUNT(I9:I22)</f>
        <v>0</v>
      </c>
      <c r="J24" s="144"/>
      <c r="K24" s="144"/>
      <c r="L24" s="17">
        <f>COUNTIF(L1:L23,"=E")</f>
        <v>4</v>
      </c>
      <c r="M24" s="18">
        <f>COUNTIF(L1:L23,"=V")+COUNTIF(L1:L23,"=C")</f>
        <v>4</v>
      </c>
      <c r="P24" s="13"/>
      <c r="Q24" s="13"/>
      <c r="R24" s="13"/>
      <c r="S24" s="13"/>
      <c r="T24" s="13"/>
    </row>
    <row r="25" spans="1:20" ht="15" customHeight="1" thickBot="1" x14ac:dyDescent="0.35">
      <c r="A25" s="138" t="s">
        <v>73</v>
      </c>
      <c r="B25" s="139"/>
      <c r="C25" s="139"/>
      <c r="D25" s="139"/>
      <c r="E25" s="239"/>
      <c r="F25" s="239"/>
      <c r="G25" s="239"/>
      <c r="H25" s="239"/>
      <c r="I25" s="239"/>
      <c r="J25" s="239"/>
      <c r="K25" s="239"/>
      <c r="L25" s="239"/>
      <c r="M25" s="240"/>
      <c r="P25" s="13"/>
      <c r="Q25" s="12"/>
      <c r="R25" s="13"/>
      <c r="S25" s="13"/>
      <c r="T25" s="13"/>
    </row>
    <row r="26" spans="1:20" ht="15" customHeight="1" x14ac:dyDescent="0.3">
      <c r="A26" s="45">
        <v>14</v>
      </c>
      <c r="B26" s="132" t="s">
        <v>184</v>
      </c>
      <c r="C26" s="65" t="s">
        <v>105</v>
      </c>
      <c r="D26" s="82" t="s">
        <v>16</v>
      </c>
      <c r="E26" s="25">
        <v>3</v>
      </c>
      <c r="F26" s="26">
        <v>2</v>
      </c>
      <c r="G26" s="19">
        <v>1</v>
      </c>
      <c r="H26" s="19"/>
      <c r="I26" s="19"/>
      <c r="J26" s="19">
        <f t="shared" ref="J26:J27" si="5">SUM(F26:I26)*14</f>
        <v>42</v>
      </c>
      <c r="K26" s="19">
        <f t="shared" ref="K26:K28" si="6">E26*25-J26</f>
        <v>33</v>
      </c>
      <c r="L26" s="174" t="s">
        <v>24</v>
      </c>
      <c r="M26" s="175"/>
      <c r="P26" s="13"/>
      <c r="Q26" s="12"/>
      <c r="R26" s="13"/>
      <c r="S26" s="13"/>
      <c r="T26" s="13"/>
    </row>
    <row r="27" spans="1:20" ht="43.8" thickBot="1" x14ac:dyDescent="0.35">
      <c r="A27" s="69">
        <v>15</v>
      </c>
      <c r="B27" s="132" t="s">
        <v>185</v>
      </c>
      <c r="C27" s="66" t="s">
        <v>45</v>
      </c>
      <c r="D27" s="75" t="s">
        <v>15</v>
      </c>
      <c r="E27" s="21">
        <v>5</v>
      </c>
      <c r="F27" s="23">
        <v>2</v>
      </c>
      <c r="G27" s="20">
        <v>2</v>
      </c>
      <c r="H27" s="20"/>
      <c r="I27" s="20"/>
      <c r="J27" s="20">
        <f t="shared" si="5"/>
        <v>56</v>
      </c>
      <c r="K27" s="20">
        <f t="shared" si="6"/>
        <v>69</v>
      </c>
      <c r="L27" s="225" t="s">
        <v>23</v>
      </c>
      <c r="M27" s="226"/>
      <c r="P27" s="13"/>
      <c r="Q27" s="12"/>
      <c r="R27" s="13"/>
      <c r="S27" s="13"/>
      <c r="T27" s="13"/>
    </row>
    <row r="28" spans="1:20" ht="15.75" customHeight="1" thickBot="1" x14ac:dyDescent="0.35">
      <c r="A28" s="44">
        <v>16</v>
      </c>
      <c r="B28" s="133" t="s">
        <v>186</v>
      </c>
      <c r="C28" s="67" t="s">
        <v>46</v>
      </c>
      <c r="D28" s="75" t="s">
        <v>15</v>
      </c>
      <c r="E28" s="22">
        <v>3</v>
      </c>
      <c r="F28" s="146" t="s">
        <v>132</v>
      </c>
      <c r="G28" s="147"/>
      <c r="H28" s="147"/>
      <c r="I28" s="148"/>
      <c r="J28" s="17">
        <v>56</v>
      </c>
      <c r="K28" s="17">
        <f t="shared" si="6"/>
        <v>19</v>
      </c>
      <c r="L28" s="163" t="s">
        <v>24</v>
      </c>
      <c r="M28" s="164"/>
      <c r="P28" s="13"/>
      <c r="Q28" s="12"/>
      <c r="R28" s="13"/>
      <c r="S28" s="13"/>
      <c r="T28" s="13"/>
    </row>
    <row r="29" spans="1:20" ht="15.75" customHeight="1" thickBot="1" x14ac:dyDescent="0.35">
      <c r="A29" s="145" t="s">
        <v>141</v>
      </c>
      <c r="B29" s="145"/>
      <c r="C29" s="145"/>
      <c r="D29" s="145"/>
      <c r="E29" s="145"/>
      <c r="F29" s="1"/>
      <c r="G29" s="1"/>
      <c r="H29" s="1"/>
      <c r="I29" s="1"/>
      <c r="J29" s="1"/>
      <c r="K29" s="1"/>
      <c r="L29" s="1"/>
      <c r="M29" s="1"/>
      <c r="P29" s="29"/>
      <c r="Q29" s="12"/>
      <c r="R29" s="28"/>
      <c r="S29" s="28"/>
      <c r="T29" s="28"/>
    </row>
    <row r="30" spans="1:20" ht="15.75" customHeight="1" x14ac:dyDescent="0.3">
      <c r="B30" s="151" t="s">
        <v>32</v>
      </c>
      <c r="C30" s="40" t="str">
        <f>Sem_I!C26</f>
        <v>Discipline Obligatorii:</v>
      </c>
      <c r="D30" s="154">
        <f>SUM(F9:I13)</f>
        <v>14</v>
      </c>
      <c r="E30" s="155"/>
      <c r="F30" s="155"/>
      <c r="G30" s="155"/>
      <c r="H30" s="155"/>
      <c r="I30" s="155"/>
      <c r="J30" s="155"/>
      <c r="K30" s="155"/>
      <c r="L30" s="155"/>
      <c r="M30" s="156"/>
      <c r="P30" s="29"/>
      <c r="Q30" s="12"/>
      <c r="R30" s="28"/>
      <c r="S30" s="28"/>
      <c r="T30" s="28"/>
    </row>
    <row r="31" spans="1:20" ht="15.75" customHeight="1" x14ac:dyDescent="0.3">
      <c r="B31" s="152"/>
      <c r="C31" s="41" t="str">
        <f>Sem_I!C27</f>
        <v>Discipline Opționale:</v>
      </c>
      <c r="D31" s="157">
        <f>SUM(F15:I22)</f>
        <v>9</v>
      </c>
      <c r="E31" s="158"/>
      <c r="F31" s="158"/>
      <c r="G31" s="158"/>
      <c r="H31" s="158"/>
      <c r="I31" s="158"/>
      <c r="J31" s="158"/>
      <c r="K31" s="158"/>
      <c r="L31" s="158"/>
      <c r="M31" s="159"/>
      <c r="P31" s="29"/>
      <c r="Q31" s="12"/>
      <c r="R31" s="28"/>
      <c r="S31" s="28"/>
      <c r="T31" s="28"/>
    </row>
    <row r="32" spans="1:20" ht="15.75" customHeight="1" thickBot="1" x14ac:dyDescent="0.35">
      <c r="B32" s="153"/>
      <c r="C32" s="42" t="str">
        <f>Sem_I!C28</f>
        <v>Discipline Facultative:</v>
      </c>
      <c r="D32" s="160">
        <f>SUM(F26:I28)</f>
        <v>7</v>
      </c>
      <c r="E32" s="144"/>
      <c r="F32" s="144"/>
      <c r="G32" s="144"/>
      <c r="H32" s="144"/>
      <c r="I32" s="144"/>
      <c r="J32" s="144"/>
      <c r="K32" s="144"/>
      <c r="L32" s="144"/>
      <c r="M32" s="161"/>
      <c r="P32" s="29"/>
      <c r="Q32" s="12"/>
      <c r="R32" s="28"/>
      <c r="S32" s="28"/>
      <c r="T32" s="28"/>
    </row>
    <row r="33" spans="1:20" s="33" customFormat="1" ht="15.75" customHeight="1" x14ac:dyDescent="0.2">
      <c r="A33" s="30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P33" s="37"/>
      <c r="Q33" s="38"/>
      <c r="R33" s="39"/>
      <c r="S33" s="39"/>
      <c r="T33" s="39"/>
    </row>
    <row r="34" spans="1:20" ht="18" customHeight="1" x14ac:dyDescent="0.3">
      <c r="B34" s="4" t="s">
        <v>36</v>
      </c>
      <c r="C34" s="9"/>
      <c r="D34" s="1"/>
      <c r="E34" s="162" t="s">
        <v>37</v>
      </c>
      <c r="F34" s="162"/>
      <c r="G34" s="4"/>
      <c r="H34" s="1"/>
      <c r="I34" s="1"/>
      <c r="J34" s="165" t="s">
        <v>38</v>
      </c>
      <c r="K34" s="165"/>
      <c r="L34" s="165"/>
      <c r="M34" s="165"/>
      <c r="P34" s="13"/>
      <c r="Q34" s="12"/>
      <c r="R34" s="173"/>
      <c r="S34" s="173"/>
      <c r="T34" s="173"/>
    </row>
    <row r="35" spans="1:20" ht="15" customHeight="1" x14ac:dyDescent="0.3">
      <c r="B35" s="170" t="str">
        <f>Sem_I!B31</f>
        <v>Mihnea-Cosmin COSTOIU</v>
      </c>
      <c r="C35" s="170"/>
      <c r="D35" s="166" t="str">
        <f>Sem_I!D31</f>
        <v>Carmen-Constantina NENU</v>
      </c>
      <c r="E35" s="166"/>
      <c r="F35" s="166"/>
      <c r="G35" s="166"/>
      <c r="H35" s="166"/>
      <c r="I35" s="166"/>
      <c r="J35" s="167" t="str">
        <f>Sem_I!J31</f>
        <v>Luminiţa ŞERBĂNESCU</v>
      </c>
      <c r="K35" s="167"/>
      <c r="L35" s="167"/>
      <c r="M35" s="167"/>
      <c r="P35" s="13"/>
      <c r="Q35" s="12"/>
      <c r="R35" s="13"/>
      <c r="S35" s="13"/>
      <c r="T35" s="13"/>
    </row>
    <row r="36" spans="1:20" ht="15" customHeight="1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P36" s="11"/>
      <c r="Q36" s="12"/>
      <c r="R36" s="13"/>
      <c r="S36" s="13"/>
      <c r="T36" s="13"/>
    </row>
    <row r="37" spans="1:20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P37" s="11"/>
      <c r="Q37" s="12"/>
      <c r="R37" s="13"/>
      <c r="S37" s="13"/>
      <c r="T37" s="13"/>
    </row>
    <row r="38" spans="1:20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20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20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20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20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20" ht="15" customHeight="1" x14ac:dyDescent="0.3">
      <c r="B43" s="1"/>
      <c r="C43" s="1"/>
      <c r="H43" s="4"/>
      <c r="I43" s="4"/>
      <c r="J43" s="1"/>
      <c r="K43" s="1"/>
      <c r="L43" s="1"/>
    </row>
    <row r="44" spans="1:20" ht="15" customHeight="1" x14ac:dyDescent="0.3">
      <c r="B44" s="1"/>
      <c r="C44" s="1"/>
      <c r="H44" s="4"/>
      <c r="I44" s="4"/>
      <c r="J44" s="1"/>
      <c r="K44" s="1"/>
      <c r="L44" s="1"/>
    </row>
    <row r="45" spans="1:20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20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20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20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3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3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3" x14ac:dyDescent="0.3">
      <c r="A52" s="168" t="s">
        <v>76</v>
      </c>
      <c r="B52" s="168"/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8"/>
    </row>
    <row r="53" spans="1:13" x14ac:dyDescent="0.3">
      <c r="A53" s="169" t="s">
        <v>40</v>
      </c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</row>
    <row r="54" spans="1:13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3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3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3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3" x14ac:dyDescent="0.3">
      <c r="B58" s="1"/>
      <c r="C58" s="1"/>
      <c r="D58" s="4"/>
      <c r="E58" s="4"/>
      <c r="F58" s="4"/>
      <c r="G58" s="4"/>
      <c r="H58" s="1"/>
      <c r="I58" s="1"/>
      <c r="J58" s="1"/>
      <c r="K58" s="1"/>
      <c r="L58" s="1"/>
    </row>
    <row r="59" spans="1:13" x14ac:dyDescent="0.3">
      <c r="B59" s="1"/>
      <c r="C59" s="1"/>
      <c r="D59" s="4"/>
      <c r="E59" s="4"/>
      <c r="F59" s="4"/>
      <c r="G59" s="4"/>
      <c r="H59" s="1"/>
      <c r="I59" s="1"/>
      <c r="J59" s="1"/>
      <c r="K59" s="1"/>
      <c r="L59" s="1"/>
    </row>
    <row r="60" spans="1:13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3" x14ac:dyDescent="0.3">
      <c r="B61" s="1"/>
      <c r="C61" s="1"/>
      <c r="D61" s="1"/>
      <c r="E61" s="162"/>
      <c r="F61" s="162"/>
      <c r="G61" s="162"/>
      <c r="H61" s="1"/>
      <c r="I61" s="1"/>
      <c r="J61" s="1"/>
      <c r="K61" s="1"/>
      <c r="L61" s="1"/>
    </row>
    <row r="62" spans="1:13" x14ac:dyDescent="0.3">
      <c r="B62" s="1"/>
      <c r="C62" s="1"/>
      <c r="D62" s="1"/>
      <c r="E62" s="162"/>
      <c r="F62" s="162"/>
      <c r="G62" s="162"/>
      <c r="H62" s="1"/>
      <c r="I62" s="1"/>
      <c r="J62" s="1"/>
      <c r="K62" s="1"/>
      <c r="L62" s="1"/>
    </row>
    <row r="63" spans="1:13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3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</sheetData>
  <sheetProtection formatCells="0" formatRows="0" insertRows="0" insertHyperlinks="0" deleteRows="0" sort="0" autoFilter="0" pivotTables="0"/>
  <protectedRanges>
    <protectedRange sqref="K1:L2 I21:K21 D11:D12 C22:XFD22 D15:E20 H15:XFD20 A26 E26:XFD26 A27:A28 N9:XFD13 A9:A13 I9:K13 N21:XFD21 A15:A22 C26" name="Editabil"/>
    <protectedRange sqref="B9:B13" name="Editabil_2"/>
    <protectedRange sqref="B15:B22" name="Editabil_2_1"/>
    <protectedRange sqref="B26:B28" name="Editabil_2_2"/>
  </protectedRanges>
  <mergeCells count="75">
    <mergeCell ref="A52:M52"/>
    <mergeCell ref="A53:M53"/>
    <mergeCell ref="E61:G61"/>
    <mergeCell ref="E62:G62"/>
    <mergeCell ref="A25:M25"/>
    <mergeCell ref="B30:B32"/>
    <mergeCell ref="D30:M30"/>
    <mergeCell ref="D31:M31"/>
    <mergeCell ref="D32:M32"/>
    <mergeCell ref="L26:M26"/>
    <mergeCell ref="L27:M27"/>
    <mergeCell ref="L28:M28"/>
    <mergeCell ref="R34:T34"/>
    <mergeCell ref="B35:C35"/>
    <mergeCell ref="D35:I35"/>
    <mergeCell ref="J35:M35"/>
    <mergeCell ref="E34:F34"/>
    <mergeCell ref="J34:M34"/>
    <mergeCell ref="H18:H20"/>
    <mergeCell ref="I18:I20"/>
    <mergeCell ref="G18:G20"/>
    <mergeCell ref="A14:M14"/>
    <mergeCell ref="J15:J17"/>
    <mergeCell ref="J18:J20"/>
    <mergeCell ref="K15:K17"/>
    <mergeCell ref="K18:K20"/>
    <mergeCell ref="L15:M17"/>
    <mergeCell ref="L18:M20"/>
    <mergeCell ref="D18:D20"/>
    <mergeCell ref="E18:E20"/>
    <mergeCell ref="F18:F20"/>
    <mergeCell ref="K1:L1"/>
    <mergeCell ref="D6:D7"/>
    <mergeCell ref="E6:E7"/>
    <mergeCell ref="D1:H1"/>
    <mergeCell ref="D2:H2"/>
    <mergeCell ref="F6:I6"/>
    <mergeCell ref="J6:K6"/>
    <mergeCell ref="L6:M7"/>
    <mergeCell ref="B2:C2"/>
    <mergeCell ref="K2:L2"/>
    <mergeCell ref="C3:G3"/>
    <mergeCell ref="K3:L3"/>
    <mergeCell ref="C4:G4"/>
    <mergeCell ref="K4:L4"/>
    <mergeCell ref="A8:M8"/>
    <mergeCell ref="A6:A7"/>
    <mergeCell ref="B6:B7"/>
    <mergeCell ref="C6:C7"/>
    <mergeCell ref="D15:D17"/>
    <mergeCell ref="E15:E17"/>
    <mergeCell ref="F15:F17"/>
    <mergeCell ref="G15:G17"/>
    <mergeCell ref="H15:H17"/>
    <mergeCell ref="I15:I17"/>
    <mergeCell ref="L9:M9"/>
    <mergeCell ref="L10:M10"/>
    <mergeCell ref="L11:M11"/>
    <mergeCell ref="L12:M12"/>
    <mergeCell ref="L13:M13"/>
    <mergeCell ref="D21:D22"/>
    <mergeCell ref="E21:E22"/>
    <mergeCell ref="F21:F22"/>
    <mergeCell ref="L21:M22"/>
    <mergeCell ref="A29:E29"/>
    <mergeCell ref="G21:G22"/>
    <mergeCell ref="H21:H22"/>
    <mergeCell ref="I21:I22"/>
    <mergeCell ref="J21:J22"/>
    <mergeCell ref="K21:K22"/>
    <mergeCell ref="A23:C24"/>
    <mergeCell ref="E23:E24"/>
    <mergeCell ref="J23:J24"/>
    <mergeCell ref="K23:K24"/>
    <mergeCell ref="F28:I28"/>
  </mergeCells>
  <conditionalFormatting sqref="D1:D16 D18:D19 D21 D23:D28 D30:D51">
    <cfRule type="cellIs" dxfId="60" priority="1" operator="equal">
      <formula>"DI"</formula>
    </cfRule>
    <cfRule type="cellIs" dxfId="59" priority="2" operator="equal">
      <formula>"DM"</formula>
    </cfRule>
    <cfRule type="cellIs" dxfId="58" priority="3" operator="equal">
      <formula>"DJ"</formula>
    </cfRule>
    <cfRule type="cellIs" dxfId="57" priority="4" operator="equal">
      <formula>"D"</formula>
    </cfRule>
    <cfRule type="cellIs" dxfId="56" priority="5" operator="equal">
      <formula>"SI"</formula>
    </cfRule>
    <cfRule type="cellIs" dxfId="55" priority="6" operator="equal">
      <formula>"SM"</formula>
    </cfRule>
    <cfRule type="cellIs" dxfId="54" priority="7" operator="equal">
      <formula>"SJ"</formula>
    </cfRule>
    <cfRule type="cellIs" dxfId="53" priority="8" operator="equal">
      <formula>"S"</formula>
    </cfRule>
    <cfRule type="cellIs" dxfId="52" priority="10" operator="equal">
      <formula>"C"</formula>
    </cfRule>
    <cfRule type="cellIs" dxfId="51" priority="11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36" max="12" man="1"/>
  </rowBreaks>
  <ignoredErrors>
    <ignoredError sqref="J11:J12 J27 J15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opLeftCell="A4" zoomScale="90" zoomScaleNormal="90" zoomScaleSheetLayoutView="70" workbookViewId="0">
      <selection activeCell="M22" sqref="M22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4.6640625" style="6" customWidth="1"/>
    <col min="20" max="20" width="10.109375" customWidth="1"/>
  </cols>
  <sheetData>
    <row r="1" spans="1:20" ht="57" customHeight="1" x14ac:dyDescent="0.35">
      <c r="B1" s="3"/>
      <c r="C1" s="4"/>
      <c r="D1" s="191" t="s">
        <v>0</v>
      </c>
      <c r="E1" s="191"/>
      <c r="F1" s="191"/>
      <c r="G1" s="191"/>
      <c r="H1" s="191"/>
      <c r="I1" s="2"/>
      <c r="J1" s="5"/>
      <c r="K1" s="190"/>
      <c r="L1" s="190"/>
      <c r="P1" s="99"/>
      <c r="Q1" s="99"/>
      <c r="R1" s="99"/>
      <c r="S1" s="99"/>
      <c r="T1" s="99"/>
    </row>
    <row r="2" spans="1:20" ht="15" customHeight="1" x14ac:dyDescent="0.3">
      <c r="B2" s="170"/>
      <c r="C2" s="170"/>
      <c r="D2" s="162" t="str">
        <f>Sem_I!D2</f>
        <v>2024 - 2027</v>
      </c>
      <c r="E2" s="162"/>
      <c r="F2" s="162"/>
      <c r="G2" s="162"/>
      <c r="H2" s="162"/>
      <c r="J2" s="8" t="str">
        <f>Sem_I!J2</f>
        <v>Anul universitar:</v>
      </c>
      <c r="K2" s="237" t="str">
        <f>Sem_III!K2</f>
        <v>2025 - 2026</v>
      </c>
      <c r="L2" s="237"/>
      <c r="P2" s="100"/>
      <c r="Q2" s="100"/>
      <c r="R2" s="100"/>
      <c r="S2" s="100"/>
      <c r="T2" s="100"/>
    </row>
    <row r="3" spans="1:20" x14ac:dyDescent="0.3">
      <c r="B3" s="7" t="s">
        <v>2</v>
      </c>
      <c r="C3" s="170" t="str">
        <f>Sem_I!C3</f>
        <v>Contabilitate</v>
      </c>
      <c r="D3" s="170"/>
      <c r="E3" s="170"/>
      <c r="F3" s="170"/>
      <c r="G3" s="170"/>
      <c r="J3" s="8" t="str">
        <f>Sem_I!J3</f>
        <v>Anul de studii:</v>
      </c>
      <c r="K3" s="170" t="str">
        <f>Sem_III!K3</f>
        <v>II</v>
      </c>
      <c r="L3" s="170"/>
      <c r="P3" s="100"/>
      <c r="Q3" s="100"/>
      <c r="R3" s="100"/>
      <c r="S3" s="100"/>
      <c r="T3" s="100"/>
    </row>
    <row r="4" spans="1:20" x14ac:dyDescent="0.3">
      <c r="B4" s="7" t="s">
        <v>5</v>
      </c>
      <c r="C4" s="170" t="str">
        <f>Sem_I!C4</f>
        <v>Contabilitate şi informatică de gestiune, I.F.R.</v>
      </c>
      <c r="D4" s="170"/>
      <c r="E4" s="170"/>
      <c r="F4" s="170"/>
      <c r="G4" s="170"/>
      <c r="J4" s="8" t="str">
        <f>Sem_I!J4</f>
        <v>Semestrul:</v>
      </c>
      <c r="K4" s="170" t="s">
        <v>41</v>
      </c>
      <c r="L4" s="170"/>
      <c r="P4" s="100"/>
      <c r="Q4" s="100"/>
      <c r="R4" s="100"/>
      <c r="S4" s="100"/>
      <c r="T4" s="100"/>
    </row>
    <row r="5" spans="1:20" s="33" customFormat="1" ht="12" customHeight="1" thickBot="1" x14ac:dyDescent="0.25">
      <c r="A5" s="30"/>
      <c r="B5" s="31"/>
      <c r="C5" s="32"/>
      <c r="D5" s="32"/>
      <c r="E5" s="32"/>
      <c r="F5" s="32"/>
      <c r="G5" s="32"/>
      <c r="J5" s="34"/>
      <c r="K5" s="35"/>
      <c r="L5" s="32"/>
      <c r="M5" s="30"/>
      <c r="P5" s="100"/>
      <c r="Q5" s="100"/>
      <c r="R5" s="100"/>
      <c r="S5" s="100"/>
      <c r="T5" s="100"/>
    </row>
    <row r="6" spans="1:20" s="1" customFormat="1" ht="20.100000000000001" customHeight="1" x14ac:dyDescent="0.3">
      <c r="A6" s="199" t="s">
        <v>7</v>
      </c>
      <c r="B6" s="195" t="s">
        <v>8</v>
      </c>
      <c r="C6" s="195" t="s">
        <v>9</v>
      </c>
      <c r="D6" s="195" t="s">
        <v>10</v>
      </c>
      <c r="E6" s="197" t="s">
        <v>11</v>
      </c>
      <c r="F6" s="195" t="s">
        <v>146</v>
      </c>
      <c r="G6" s="195"/>
      <c r="H6" s="195"/>
      <c r="I6" s="195"/>
      <c r="J6" s="195" t="s">
        <v>13</v>
      </c>
      <c r="K6" s="195"/>
      <c r="L6" s="195" t="s">
        <v>14</v>
      </c>
      <c r="M6" s="201"/>
      <c r="P6" s="100"/>
      <c r="Q6" s="100"/>
      <c r="R6" s="100"/>
      <c r="S6" s="100"/>
      <c r="T6" s="100"/>
    </row>
    <row r="7" spans="1:20" ht="15" thickBot="1" x14ac:dyDescent="0.35">
      <c r="A7" s="203"/>
      <c r="B7" s="204"/>
      <c r="C7" s="204"/>
      <c r="D7" s="204"/>
      <c r="E7" s="209"/>
      <c r="F7" s="114" t="s">
        <v>147</v>
      </c>
      <c r="G7" s="114" t="s">
        <v>148</v>
      </c>
      <c r="H7" s="114" t="s">
        <v>17</v>
      </c>
      <c r="I7" s="114" t="s">
        <v>18</v>
      </c>
      <c r="J7" s="114" t="s">
        <v>19</v>
      </c>
      <c r="K7" s="114" t="s">
        <v>20</v>
      </c>
      <c r="L7" s="204"/>
      <c r="M7" s="210"/>
      <c r="P7" s="100"/>
      <c r="Q7" s="100"/>
      <c r="R7" s="100"/>
      <c r="S7" s="100"/>
      <c r="T7" s="100"/>
    </row>
    <row r="8" spans="1:20" ht="15" thickBot="1" x14ac:dyDescent="0.35">
      <c r="A8" s="192" t="s">
        <v>21</v>
      </c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4"/>
      <c r="P8" s="100"/>
      <c r="Q8" s="100"/>
      <c r="R8" s="100"/>
      <c r="S8" s="100"/>
      <c r="T8" s="100"/>
    </row>
    <row r="9" spans="1:20" ht="15" customHeight="1" x14ac:dyDescent="0.3">
      <c r="A9" s="45">
        <v>1</v>
      </c>
      <c r="B9" s="135" t="s">
        <v>187</v>
      </c>
      <c r="C9" s="65" t="s">
        <v>106</v>
      </c>
      <c r="D9" s="25" t="s">
        <v>16</v>
      </c>
      <c r="E9" s="25">
        <v>5</v>
      </c>
      <c r="F9" s="26">
        <v>2</v>
      </c>
      <c r="G9" s="19">
        <v>1</v>
      </c>
      <c r="H9" s="19">
        <v>1</v>
      </c>
      <c r="I9" s="19"/>
      <c r="J9" s="19">
        <f>SUM(F9:I9)*14</f>
        <v>56</v>
      </c>
      <c r="K9" s="19">
        <f>E9*25-J9</f>
        <v>69</v>
      </c>
      <c r="L9" s="207" t="s">
        <v>23</v>
      </c>
      <c r="M9" s="208" t="s">
        <v>23</v>
      </c>
      <c r="P9" s="100"/>
      <c r="Q9" s="100"/>
      <c r="R9" s="100"/>
      <c r="S9" s="100"/>
      <c r="T9" s="100"/>
    </row>
    <row r="10" spans="1:20" ht="15" customHeight="1" x14ac:dyDescent="0.3">
      <c r="A10" s="43">
        <v>2</v>
      </c>
      <c r="B10" s="136" t="s">
        <v>188</v>
      </c>
      <c r="C10" s="66" t="s">
        <v>107</v>
      </c>
      <c r="D10" s="21" t="s">
        <v>16</v>
      </c>
      <c r="E10" s="21">
        <v>5</v>
      </c>
      <c r="F10" s="23">
        <v>2</v>
      </c>
      <c r="G10" s="20"/>
      <c r="H10" s="20">
        <v>2</v>
      </c>
      <c r="I10" s="20"/>
      <c r="J10" s="20">
        <f>SUM(F10:I10)*14</f>
        <v>56</v>
      </c>
      <c r="K10" s="20">
        <f>E10*25-J10</f>
        <v>69</v>
      </c>
      <c r="L10" s="149" t="s">
        <v>24</v>
      </c>
      <c r="M10" s="150" t="s">
        <v>15</v>
      </c>
      <c r="P10" s="100"/>
      <c r="Q10" s="100"/>
      <c r="R10" s="100"/>
      <c r="S10" s="100"/>
      <c r="T10" s="100"/>
    </row>
    <row r="11" spans="1:20" ht="15" customHeight="1" x14ac:dyDescent="0.3">
      <c r="A11" s="43">
        <v>3</v>
      </c>
      <c r="B11" s="132" t="s">
        <v>189</v>
      </c>
      <c r="C11" s="66" t="s">
        <v>108</v>
      </c>
      <c r="D11" s="21" t="s">
        <v>16</v>
      </c>
      <c r="E11" s="21">
        <v>3</v>
      </c>
      <c r="F11" s="23">
        <v>1</v>
      </c>
      <c r="G11" s="20">
        <v>1</v>
      </c>
      <c r="H11" s="20"/>
      <c r="I11" s="20"/>
      <c r="J11" s="20">
        <f>SUM(F11:I11)*14</f>
        <v>28</v>
      </c>
      <c r="K11" s="20">
        <f>E11*25-J11</f>
        <v>47</v>
      </c>
      <c r="L11" s="149" t="s">
        <v>24</v>
      </c>
      <c r="M11" s="150" t="s">
        <v>15</v>
      </c>
      <c r="P11" s="100"/>
      <c r="Q11" s="100"/>
      <c r="R11" s="100"/>
      <c r="S11" s="100"/>
      <c r="T11" s="100"/>
    </row>
    <row r="12" spans="1:20" x14ac:dyDescent="0.3">
      <c r="A12" s="43">
        <v>4</v>
      </c>
      <c r="B12" s="136" t="s">
        <v>190</v>
      </c>
      <c r="C12" s="66" t="s">
        <v>109</v>
      </c>
      <c r="D12" s="21" t="s">
        <v>16</v>
      </c>
      <c r="E12" s="21">
        <v>5</v>
      </c>
      <c r="F12" s="23">
        <v>2</v>
      </c>
      <c r="G12" s="20">
        <v>2</v>
      </c>
      <c r="H12" s="20"/>
      <c r="I12" s="20"/>
      <c r="J12" s="20">
        <f t="shared" ref="J12:J15" si="0">SUM(F12:I12)*14</f>
        <v>56</v>
      </c>
      <c r="K12" s="20">
        <f t="shared" ref="K12:K15" si="1">E12*25-J12</f>
        <v>69</v>
      </c>
      <c r="L12" s="149" t="s">
        <v>23</v>
      </c>
      <c r="M12" s="150" t="s">
        <v>23</v>
      </c>
      <c r="P12" s="100"/>
      <c r="Q12" s="100"/>
      <c r="R12" s="100"/>
      <c r="S12" s="100"/>
      <c r="T12" s="100"/>
    </row>
    <row r="13" spans="1:20" x14ac:dyDescent="0.3">
      <c r="A13" s="43">
        <v>5</v>
      </c>
      <c r="B13" s="132" t="s">
        <v>191</v>
      </c>
      <c r="C13" s="66" t="s">
        <v>110</v>
      </c>
      <c r="D13" s="21" t="s">
        <v>16</v>
      </c>
      <c r="E13" s="21">
        <v>4</v>
      </c>
      <c r="F13" s="23">
        <v>2</v>
      </c>
      <c r="G13" s="20"/>
      <c r="H13" s="20">
        <v>1</v>
      </c>
      <c r="I13" s="20"/>
      <c r="J13" s="20">
        <f t="shared" si="0"/>
        <v>42</v>
      </c>
      <c r="K13" s="20">
        <f t="shared" si="1"/>
        <v>58</v>
      </c>
      <c r="L13" s="149" t="s">
        <v>23</v>
      </c>
      <c r="M13" s="150" t="s">
        <v>23</v>
      </c>
      <c r="P13" s="100"/>
      <c r="Q13" s="100"/>
      <c r="R13" s="100"/>
      <c r="S13" s="100"/>
      <c r="T13" s="100"/>
    </row>
    <row r="14" spans="1:20" ht="15" customHeight="1" x14ac:dyDescent="0.3">
      <c r="A14" s="43">
        <v>6</v>
      </c>
      <c r="B14" s="136" t="s">
        <v>192</v>
      </c>
      <c r="C14" s="66" t="s">
        <v>111</v>
      </c>
      <c r="D14" s="86" t="s">
        <v>16</v>
      </c>
      <c r="E14" s="21">
        <v>3</v>
      </c>
      <c r="F14" s="244" t="s">
        <v>125</v>
      </c>
      <c r="G14" s="245"/>
      <c r="H14" s="245"/>
      <c r="I14" s="246"/>
      <c r="J14" s="20">
        <v>84</v>
      </c>
      <c r="K14" s="20">
        <v>0</v>
      </c>
      <c r="L14" s="149" t="s">
        <v>24</v>
      </c>
      <c r="M14" s="150" t="s">
        <v>15</v>
      </c>
      <c r="P14" s="100"/>
      <c r="Q14" s="100"/>
      <c r="R14" s="100"/>
      <c r="S14" s="100"/>
      <c r="T14" s="100"/>
    </row>
    <row r="15" spans="1:20" ht="15" customHeight="1" thickBot="1" x14ac:dyDescent="0.35">
      <c r="A15" s="43">
        <v>7</v>
      </c>
      <c r="B15" s="132" t="s">
        <v>193</v>
      </c>
      <c r="C15" s="66" t="s">
        <v>144</v>
      </c>
      <c r="D15" s="21" t="s">
        <v>15</v>
      </c>
      <c r="E15" s="21">
        <v>1</v>
      </c>
      <c r="F15" s="23"/>
      <c r="G15" s="20">
        <v>1</v>
      </c>
      <c r="H15" s="20"/>
      <c r="I15" s="20"/>
      <c r="J15" s="20">
        <f t="shared" si="0"/>
        <v>14</v>
      </c>
      <c r="K15" s="20">
        <f t="shared" si="1"/>
        <v>11</v>
      </c>
      <c r="L15" s="149" t="s">
        <v>24</v>
      </c>
      <c r="M15" s="150" t="s">
        <v>24</v>
      </c>
      <c r="P15" s="100"/>
      <c r="Q15" s="100"/>
      <c r="R15" s="100"/>
      <c r="S15" s="100"/>
      <c r="T15" s="100"/>
    </row>
    <row r="16" spans="1:20" ht="14.4" customHeight="1" thickBot="1" x14ac:dyDescent="0.35">
      <c r="A16" s="213" t="s">
        <v>72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6"/>
      <c r="P16" s="100"/>
      <c r="Q16" s="100"/>
      <c r="R16" s="100"/>
      <c r="S16" s="100"/>
      <c r="T16" s="100"/>
    </row>
    <row r="17" spans="1:20" ht="15" customHeight="1" x14ac:dyDescent="0.3">
      <c r="A17" s="45">
        <v>8</v>
      </c>
      <c r="B17" s="135" t="s">
        <v>194</v>
      </c>
      <c r="C17" s="72" t="s">
        <v>112</v>
      </c>
      <c r="D17" s="181" t="s">
        <v>16</v>
      </c>
      <c r="E17" s="242">
        <v>3</v>
      </c>
      <c r="F17" s="205">
        <v>2</v>
      </c>
      <c r="G17" s="174">
        <v>1</v>
      </c>
      <c r="H17" s="174"/>
      <c r="I17" s="174"/>
      <c r="J17" s="174">
        <f t="shared" ref="J17" si="2">SUM(F17:I17)*14</f>
        <v>42</v>
      </c>
      <c r="K17" s="174">
        <f t="shared" ref="K17" si="3">E17*25-J17</f>
        <v>33</v>
      </c>
      <c r="L17" s="174" t="s">
        <v>23</v>
      </c>
      <c r="M17" s="175"/>
      <c r="P17" s="100"/>
      <c r="Q17" s="100"/>
      <c r="R17" s="100"/>
      <c r="S17" s="100"/>
      <c r="T17" s="100"/>
    </row>
    <row r="18" spans="1:20" ht="15" customHeight="1" x14ac:dyDescent="0.3">
      <c r="A18" s="124">
        <v>9</v>
      </c>
      <c r="B18" s="136" t="s">
        <v>195</v>
      </c>
      <c r="C18" s="125" t="s">
        <v>113</v>
      </c>
      <c r="D18" s="241"/>
      <c r="E18" s="241"/>
      <c r="F18" s="235"/>
      <c r="G18" s="236"/>
      <c r="H18" s="236"/>
      <c r="I18" s="236"/>
      <c r="J18" s="236"/>
      <c r="K18" s="236"/>
      <c r="L18" s="236"/>
      <c r="M18" s="238"/>
      <c r="P18" s="100"/>
      <c r="Q18" s="100"/>
      <c r="R18" s="100"/>
      <c r="S18" s="100"/>
      <c r="T18" s="100"/>
    </row>
    <row r="19" spans="1:20" ht="15" customHeight="1" thickBot="1" x14ac:dyDescent="0.35">
      <c r="A19" s="44">
        <v>10</v>
      </c>
      <c r="B19" s="132" t="s">
        <v>196</v>
      </c>
      <c r="C19" s="73" t="s">
        <v>114</v>
      </c>
      <c r="D19" s="182"/>
      <c r="E19" s="243"/>
      <c r="F19" s="206"/>
      <c r="G19" s="163"/>
      <c r="H19" s="163"/>
      <c r="I19" s="163"/>
      <c r="J19" s="163"/>
      <c r="K19" s="163"/>
      <c r="L19" s="163"/>
      <c r="M19" s="164"/>
      <c r="P19" s="100"/>
      <c r="Q19" s="100"/>
      <c r="R19" s="100"/>
      <c r="S19" s="100"/>
      <c r="T19" s="100"/>
    </row>
    <row r="20" spans="1:20" x14ac:dyDescent="0.3">
      <c r="A20" s="45">
        <v>11</v>
      </c>
      <c r="B20" s="135" t="s">
        <v>197</v>
      </c>
      <c r="C20" s="66" t="s">
        <v>138</v>
      </c>
      <c r="D20" s="181" t="s">
        <v>15</v>
      </c>
      <c r="E20" s="181">
        <v>2</v>
      </c>
      <c r="F20" s="185"/>
      <c r="G20" s="183">
        <v>2</v>
      </c>
      <c r="H20" s="183"/>
      <c r="I20" s="183"/>
      <c r="J20" s="183">
        <f>SUM(F20:I20)*14</f>
        <v>28</v>
      </c>
      <c r="K20" s="183">
        <f>E20*25-J20</f>
        <v>22</v>
      </c>
      <c r="L20" s="229" t="s">
        <v>24</v>
      </c>
      <c r="M20" s="230"/>
      <c r="P20" s="13"/>
      <c r="Q20" s="13"/>
      <c r="R20" s="13"/>
      <c r="S20" s="13"/>
      <c r="T20" s="13"/>
    </row>
    <row r="21" spans="1:20" ht="15" thickBot="1" x14ac:dyDescent="0.35">
      <c r="A21" s="44">
        <v>12</v>
      </c>
      <c r="B21" s="132" t="s">
        <v>198</v>
      </c>
      <c r="C21" s="73" t="s">
        <v>139</v>
      </c>
      <c r="D21" s="182"/>
      <c r="E21" s="182"/>
      <c r="F21" s="186"/>
      <c r="G21" s="184"/>
      <c r="H21" s="184"/>
      <c r="I21" s="184"/>
      <c r="J21" s="184"/>
      <c r="K21" s="184"/>
      <c r="L21" s="231"/>
      <c r="M21" s="232"/>
      <c r="P21" s="13"/>
      <c r="Q21" s="13"/>
      <c r="R21" s="13"/>
      <c r="S21" s="13"/>
      <c r="T21" s="13"/>
    </row>
    <row r="22" spans="1:20" x14ac:dyDescent="0.3">
      <c r="A22" s="218" t="s">
        <v>26</v>
      </c>
      <c r="B22" s="219"/>
      <c r="C22" s="219"/>
      <c r="D22" s="14" t="s">
        <v>27</v>
      </c>
      <c r="E22" s="141">
        <f>SUM(E9:E21)-E15</f>
        <v>30</v>
      </c>
      <c r="F22" s="59">
        <f>SUM(F9:F21)</f>
        <v>11</v>
      </c>
      <c r="G22" s="57">
        <f>SUM(G9:G21)</f>
        <v>8</v>
      </c>
      <c r="H22" s="57">
        <f>SUM(H9:H21)</f>
        <v>4</v>
      </c>
      <c r="I22" s="57">
        <f t="shared" ref="I22" si="4">SUM(I9:I19)</f>
        <v>0</v>
      </c>
      <c r="J22" s="143">
        <f>SUM(J9:J21)</f>
        <v>406</v>
      </c>
      <c r="K22" s="143">
        <f>SUM(K9:K21)</f>
        <v>378</v>
      </c>
      <c r="L22" s="57" t="s">
        <v>28</v>
      </c>
      <c r="M22" s="58" t="s">
        <v>24</v>
      </c>
      <c r="P22" s="100"/>
      <c r="Q22" s="100"/>
      <c r="R22" s="100"/>
      <c r="S22" s="100"/>
      <c r="T22" s="100"/>
    </row>
    <row r="23" spans="1:20" ht="15" thickBot="1" x14ac:dyDescent="0.35">
      <c r="A23" s="188"/>
      <c r="B23" s="189"/>
      <c r="C23" s="189"/>
      <c r="D23" s="15" t="s">
        <v>29</v>
      </c>
      <c r="E23" s="142"/>
      <c r="F23" s="111">
        <f>COUNT(F9:F21)</f>
        <v>6</v>
      </c>
      <c r="G23" s="16">
        <f>COUNT(G9:G21)</f>
        <v>6</v>
      </c>
      <c r="H23" s="16">
        <f>COUNT(H9:H21)</f>
        <v>3</v>
      </c>
      <c r="I23" s="16">
        <f>COUNT(I9:I19)</f>
        <v>0</v>
      </c>
      <c r="J23" s="144"/>
      <c r="K23" s="144"/>
      <c r="L23" s="17">
        <f>COUNTIF(L1:L22,"=E")</f>
        <v>4</v>
      </c>
      <c r="M23" s="18">
        <f>COUNTIF(L1:L22,"=V")+COUNTIF(L1:L22,"=C")</f>
        <v>5</v>
      </c>
      <c r="P23" s="100"/>
      <c r="Q23" s="100"/>
      <c r="R23" s="100"/>
      <c r="S23" s="100"/>
      <c r="T23" s="100"/>
    </row>
    <row r="24" spans="1:20" ht="15" customHeight="1" thickBot="1" x14ac:dyDescent="0.35">
      <c r="A24" s="138" t="s">
        <v>73</v>
      </c>
      <c r="B24" s="139"/>
      <c r="C24" s="139"/>
      <c r="D24" s="139"/>
      <c r="E24" s="239"/>
      <c r="F24" s="239"/>
      <c r="G24" s="239"/>
      <c r="H24" s="239"/>
      <c r="I24" s="239"/>
      <c r="J24" s="239"/>
      <c r="K24" s="239"/>
      <c r="L24" s="239"/>
      <c r="M24" s="240"/>
      <c r="P24" s="100"/>
      <c r="Q24" s="12"/>
      <c r="R24" s="100"/>
      <c r="S24" s="100"/>
      <c r="T24" s="100"/>
    </row>
    <row r="25" spans="1:20" ht="15" customHeight="1" x14ac:dyDescent="0.3">
      <c r="A25" s="69">
        <v>13</v>
      </c>
      <c r="B25" s="135" t="s">
        <v>199</v>
      </c>
      <c r="C25" s="66" t="s">
        <v>47</v>
      </c>
      <c r="D25" s="74" t="s">
        <v>15</v>
      </c>
      <c r="E25" s="21">
        <v>5</v>
      </c>
      <c r="F25" s="23">
        <v>2</v>
      </c>
      <c r="G25" s="20">
        <v>2</v>
      </c>
      <c r="H25" s="20"/>
      <c r="I25" s="20"/>
      <c r="J25" s="20">
        <f t="shared" ref="J25" si="5">SUM(F25:I25)*14</f>
        <v>56</v>
      </c>
      <c r="K25" s="20">
        <f t="shared" ref="K25:K26" si="6">E25*25-J25</f>
        <v>69</v>
      </c>
      <c r="L25" s="225" t="s">
        <v>23</v>
      </c>
      <c r="M25" s="226"/>
      <c r="P25" s="100"/>
      <c r="Q25" s="12"/>
      <c r="R25" s="100"/>
      <c r="S25" s="100"/>
      <c r="T25" s="100"/>
    </row>
    <row r="26" spans="1:20" ht="15.75" customHeight="1" thickBot="1" x14ac:dyDescent="0.35">
      <c r="A26" s="44">
        <v>14</v>
      </c>
      <c r="B26" s="133" t="s">
        <v>200</v>
      </c>
      <c r="C26" s="67" t="s">
        <v>48</v>
      </c>
      <c r="D26" s="75" t="s">
        <v>15</v>
      </c>
      <c r="E26" s="22">
        <v>3</v>
      </c>
      <c r="F26" s="146" t="s">
        <v>132</v>
      </c>
      <c r="G26" s="147"/>
      <c r="H26" s="147"/>
      <c r="I26" s="148"/>
      <c r="J26" s="17">
        <v>56</v>
      </c>
      <c r="K26" s="17">
        <f t="shared" si="6"/>
        <v>19</v>
      </c>
      <c r="L26" s="163" t="s">
        <v>24</v>
      </c>
      <c r="M26" s="164"/>
      <c r="P26" s="100"/>
      <c r="Q26" s="12"/>
      <c r="R26" s="100"/>
      <c r="S26" s="100"/>
      <c r="T26" s="100"/>
    </row>
    <row r="27" spans="1:20" ht="15.75" customHeight="1" thickBot="1" x14ac:dyDescent="0.35">
      <c r="A27" s="145" t="s">
        <v>141</v>
      </c>
      <c r="B27" s="145"/>
      <c r="C27" s="145"/>
      <c r="D27" s="145"/>
      <c r="E27" s="145"/>
      <c r="F27" s="1"/>
      <c r="G27" s="1"/>
      <c r="H27" s="1"/>
      <c r="I27" s="1"/>
      <c r="J27" s="1"/>
      <c r="K27" s="1"/>
      <c r="L27" s="1"/>
      <c r="M27" s="1"/>
      <c r="P27" s="29"/>
      <c r="Q27" s="12"/>
      <c r="R27" s="28"/>
      <c r="S27" s="28"/>
      <c r="T27" s="28"/>
    </row>
    <row r="28" spans="1:20" ht="15.75" customHeight="1" x14ac:dyDescent="0.3">
      <c r="B28" s="151" t="s">
        <v>32</v>
      </c>
      <c r="C28" s="40" t="str">
        <f>Sem_I!C26</f>
        <v>Discipline Obligatorii:</v>
      </c>
      <c r="D28" s="154">
        <f>SUM(F9:I15)</f>
        <v>18</v>
      </c>
      <c r="E28" s="155"/>
      <c r="F28" s="155"/>
      <c r="G28" s="155"/>
      <c r="H28" s="155"/>
      <c r="I28" s="155"/>
      <c r="J28" s="155"/>
      <c r="K28" s="155"/>
      <c r="L28" s="155"/>
      <c r="M28" s="156"/>
      <c r="P28" s="29"/>
      <c r="Q28" s="12"/>
      <c r="R28" s="28"/>
      <c r="S28" s="28"/>
      <c r="T28" s="28"/>
    </row>
    <row r="29" spans="1:20" ht="15.75" customHeight="1" x14ac:dyDescent="0.3">
      <c r="B29" s="152"/>
      <c r="C29" s="41" t="str">
        <f>Sem_I!C27</f>
        <v>Discipline Opționale:</v>
      </c>
      <c r="D29" s="157">
        <f>SUM(F17:I21)</f>
        <v>5</v>
      </c>
      <c r="E29" s="158"/>
      <c r="F29" s="158"/>
      <c r="G29" s="158"/>
      <c r="H29" s="158"/>
      <c r="I29" s="158"/>
      <c r="J29" s="158"/>
      <c r="K29" s="158"/>
      <c r="L29" s="158"/>
      <c r="M29" s="159"/>
      <c r="P29" s="29"/>
      <c r="Q29" s="12"/>
      <c r="R29" s="28"/>
      <c r="S29" s="28"/>
      <c r="T29" s="28"/>
    </row>
    <row r="30" spans="1:20" ht="15.75" customHeight="1" thickBot="1" x14ac:dyDescent="0.35">
      <c r="B30" s="153"/>
      <c r="C30" s="42" t="str">
        <f>Sem_I!C28</f>
        <v>Discipline Facultative:</v>
      </c>
      <c r="D30" s="160">
        <f>SUM(F25:I26)</f>
        <v>4</v>
      </c>
      <c r="E30" s="144"/>
      <c r="F30" s="144"/>
      <c r="G30" s="144"/>
      <c r="H30" s="144"/>
      <c r="I30" s="144"/>
      <c r="J30" s="144"/>
      <c r="K30" s="144"/>
      <c r="L30" s="144"/>
      <c r="M30" s="161"/>
      <c r="P30" s="29"/>
      <c r="Q30" s="12"/>
      <c r="R30" s="28"/>
      <c r="S30" s="28"/>
      <c r="T30" s="28"/>
    </row>
    <row r="31" spans="1:20" s="33" customFormat="1" ht="15.75" customHeight="1" x14ac:dyDescent="0.2">
      <c r="A31" s="30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P31" s="37"/>
      <c r="Q31" s="38"/>
      <c r="R31" s="39"/>
      <c r="S31" s="39"/>
      <c r="T31" s="39"/>
    </row>
    <row r="32" spans="1:20" ht="18" customHeight="1" x14ac:dyDescent="0.3">
      <c r="B32" s="4" t="s">
        <v>36</v>
      </c>
      <c r="C32" s="9"/>
      <c r="D32" s="1"/>
      <c r="E32" s="162" t="s">
        <v>37</v>
      </c>
      <c r="F32" s="162"/>
      <c r="G32" s="4"/>
      <c r="H32" s="1"/>
      <c r="I32" s="1"/>
      <c r="J32" s="165" t="s">
        <v>38</v>
      </c>
      <c r="K32" s="165"/>
      <c r="L32" s="165"/>
      <c r="M32" s="165"/>
      <c r="P32" s="13"/>
      <c r="Q32" s="12"/>
      <c r="R32" s="173"/>
      <c r="S32" s="173"/>
      <c r="T32" s="173"/>
    </row>
    <row r="33" spans="2:20" ht="15" customHeight="1" x14ac:dyDescent="0.3">
      <c r="B33" s="170" t="str">
        <f>Sem_I!B31</f>
        <v>Mihnea-Cosmin COSTOIU</v>
      </c>
      <c r="C33" s="170"/>
      <c r="D33" s="166" t="str">
        <f>Sem_I!D31</f>
        <v>Carmen-Constantina NENU</v>
      </c>
      <c r="E33" s="166"/>
      <c r="F33" s="166"/>
      <c r="G33" s="166"/>
      <c r="H33" s="166"/>
      <c r="I33" s="166"/>
      <c r="J33" s="167" t="str">
        <f>Sem_I!J31</f>
        <v>Luminiţa ŞERBĂNESCU</v>
      </c>
      <c r="K33" s="167"/>
      <c r="L33" s="167"/>
      <c r="M33" s="167"/>
      <c r="P33" s="13"/>
      <c r="Q33" s="12"/>
      <c r="R33" s="13"/>
      <c r="S33" s="13"/>
      <c r="T33" s="13"/>
    </row>
    <row r="34" spans="2:20" ht="15" customHeight="1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P34" s="11"/>
      <c r="Q34" s="12"/>
      <c r="R34" s="13"/>
      <c r="S34" s="13"/>
      <c r="T34" s="13"/>
    </row>
    <row r="35" spans="2:20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P35" s="11"/>
      <c r="Q35" s="12"/>
      <c r="R35" s="13"/>
      <c r="S35" s="13"/>
      <c r="T35" s="13"/>
    </row>
    <row r="36" spans="2:20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20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20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20" ht="15" customHeight="1" x14ac:dyDescent="0.3">
      <c r="B41" s="1"/>
      <c r="C41" s="1"/>
      <c r="H41" s="4"/>
      <c r="I41" s="4"/>
      <c r="J41" s="1"/>
      <c r="K41" s="1"/>
      <c r="L41" s="1"/>
    </row>
    <row r="42" spans="2:20" ht="15" customHeight="1" x14ac:dyDescent="0.3">
      <c r="B42" s="1"/>
      <c r="C42" s="1"/>
      <c r="H42" s="4"/>
      <c r="I42" s="4"/>
      <c r="J42" s="1"/>
      <c r="K42" s="1"/>
      <c r="L42" s="1"/>
    </row>
    <row r="43" spans="2:20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20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20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20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20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20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3" x14ac:dyDescent="0.3">
      <c r="A50" s="168" t="s">
        <v>76</v>
      </c>
      <c r="B50" s="168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</row>
    <row r="51" spans="1:13" x14ac:dyDescent="0.3">
      <c r="A51" s="169" t="s">
        <v>40</v>
      </c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</row>
    <row r="52" spans="1:13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3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3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3" x14ac:dyDescent="0.3">
      <c r="B55" s="1"/>
      <c r="C55" s="1"/>
      <c r="D55" s="4"/>
      <c r="E55" s="4"/>
      <c r="F55" s="4"/>
      <c r="G55" s="4"/>
      <c r="H55" s="1"/>
      <c r="I55" s="1"/>
      <c r="J55" s="1"/>
      <c r="K55" s="1"/>
      <c r="L55" s="1"/>
    </row>
    <row r="56" spans="1:13" x14ac:dyDescent="0.3">
      <c r="B56" s="1"/>
      <c r="C56" s="1"/>
      <c r="D56" s="4"/>
      <c r="E56" s="4"/>
      <c r="F56" s="4"/>
      <c r="G56" s="4"/>
      <c r="H56" s="1"/>
      <c r="I56" s="1"/>
      <c r="J56" s="1"/>
      <c r="K56" s="1"/>
      <c r="L56" s="1"/>
    </row>
    <row r="57" spans="1:13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3" x14ac:dyDescent="0.3">
      <c r="B58" s="1"/>
      <c r="C58" s="1"/>
      <c r="D58" s="1"/>
      <c r="E58" s="162"/>
      <c r="F58" s="162"/>
      <c r="G58" s="162"/>
      <c r="H58" s="1"/>
      <c r="I58" s="1"/>
      <c r="J58" s="1"/>
      <c r="K58" s="1"/>
      <c r="L58" s="1"/>
    </row>
    <row r="59" spans="1:13" x14ac:dyDescent="0.3">
      <c r="B59" s="1"/>
      <c r="C59" s="1"/>
      <c r="D59" s="1"/>
      <c r="E59" s="162"/>
      <c r="F59" s="162"/>
      <c r="G59" s="162"/>
      <c r="H59" s="1"/>
      <c r="I59" s="1"/>
      <c r="J59" s="1"/>
      <c r="K59" s="1"/>
      <c r="L59" s="1"/>
    </row>
    <row r="60" spans="1:13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3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3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</sheetData>
  <sheetProtection formatCells="0" formatRows="0" insertRows="0" insertHyperlinks="0" deleteRows="0" sort="0" autoFilter="0" pivotTables="0"/>
  <protectedRanges>
    <protectedRange sqref="P27 K1:L1 A25:A26 A17:A19 A9:A15 I9:K15 N9:XFD15 D15 D17:XFD19" name="Editabil"/>
    <protectedRange sqref="I20:K20 C21:XFD21 N20:XFD20 A20:A21" name="Editabil_2"/>
    <protectedRange sqref="B9:B15" name="Editabil_2_1"/>
    <protectedRange sqref="B17:B21" name="Editabil_2_1_1"/>
    <protectedRange sqref="B25:B26" name="Editabil_2_1_2"/>
  </protectedRanges>
  <mergeCells count="68">
    <mergeCell ref="A51:M51"/>
    <mergeCell ref="E58:G58"/>
    <mergeCell ref="E59:G59"/>
    <mergeCell ref="A24:M24"/>
    <mergeCell ref="L26:M26"/>
    <mergeCell ref="A27:E27"/>
    <mergeCell ref="L25:M25"/>
    <mergeCell ref="A50:M50"/>
    <mergeCell ref="A22:C23"/>
    <mergeCell ref="E22:E23"/>
    <mergeCell ref="R32:T32"/>
    <mergeCell ref="B33:C33"/>
    <mergeCell ref="D33:I33"/>
    <mergeCell ref="J33:M33"/>
    <mergeCell ref="B28:B30"/>
    <mergeCell ref="D28:M28"/>
    <mergeCell ref="D29:M29"/>
    <mergeCell ref="D30:M30"/>
    <mergeCell ref="E32:F32"/>
    <mergeCell ref="J32:M32"/>
    <mergeCell ref="J22:J23"/>
    <mergeCell ref="K22:K23"/>
    <mergeCell ref="F26:I26"/>
    <mergeCell ref="L14:M14"/>
    <mergeCell ref="L17:M19"/>
    <mergeCell ref="L15:M15"/>
    <mergeCell ref="A16:M16"/>
    <mergeCell ref="D17:D19"/>
    <mergeCell ref="E17:E19"/>
    <mergeCell ref="F17:F19"/>
    <mergeCell ref="G17:G19"/>
    <mergeCell ref="H17:H19"/>
    <mergeCell ref="I17:I19"/>
    <mergeCell ref="J17:J19"/>
    <mergeCell ref="K17:K19"/>
    <mergeCell ref="F14:I14"/>
    <mergeCell ref="L9:M9"/>
    <mergeCell ref="L10:M10"/>
    <mergeCell ref="L11:M11"/>
    <mergeCell ref="L12:M12"/>
    <mergeCell ref="L13:M13"/>
    <mergeCell ref="K1:L1"/>
    <mergeCell ref="D6:D7"/>
    <mergeCell ref="E6:E7"/>
    <mergeCell ref="D1:H1"/>
    <mergeCell ref="D2:H2"/>
    <mergeCell ref="F6:I6"/>
    <mergeCell ref="J6:K6"/>
    <mergeCell ref="L6:M7"/>
    <mergeCell ref="A8:M8"/>
    <mergeCell ref="A6:A7"/>
    <mergeCell ref="B6:B7"/>
    <mergeCell ref="C6:C7"/>
    <mergeCell ref="B2:C2"/>
    <mergeCell ref="K2:L2"/>
    <mergeCell ref="C3:G3"/>
    <mergeCell ref="K3:L3"/>
    <mergeCell ref="C4:G4"/>
    <mergeCell ref="K4:L4"/>
    <mergeCell ref="I20:I21"/>
    <mergeCell ref="J20:J21"/>
    <mergeCell ref="K20:K21"/>
    <mergeCell ref="L20:M21"/>
    <mergeCell ref="D20:D21"/>
    <mergeCell ref="E20:E21"/>
    <mergeCell ref="F20:F21"/>
    <mergeCell ref="G20:G21"/>
    <mergeCell ref="H20:H21"/>
  </mergeCells>
  <conditionalFormatting sqref="D1:D18 D20 D22:D26 D28:D49">
    <cfRule type="cellIs" dxfId="50" priority="11" operator="equal">
      <formula>"DI"</formula>
    </cfRule>
    <cfRule type="cellIs" dxfId="49" priority="12" operator="equal">
      <formula>"DM"</formula>
    </cfRule>
    <cfRule type="cellIs" dxfId="48" priority="13" operator="equal">
      <formula>"DJ"</formula>
    </cfRule>
    <cfRule type="cellIs" dxfId="47" priority="14" operator="equal">
      <formula>"D"</formula>
    </cfRule>
    <cfRule type="cellIs" dxfId="46" priority="15" operator="equal">
      <formula>"SI"</formula>
    </cfRule>
    <cfRule type="cellIs" dxfId="45" priority="16" operator="equal">
      <formula>"SM"</formula>
    </cfRule>
    <cfRule type="cellIs" dxfId="44" priority="17" operator="equal">
      <formula>"SJ"</formula>
    </cfRule>
    <cfRule type="cellIs" dxfId="43" priority="18" operator="equal">
      <formula>"S"</formula>
    </cfRule>
    <cfRule type="cellIs" dxfId="42" priority="20" operator="equal">
      <formula>"C"</formula>
    </cfRule>
    <cfRule type="cellIs" dxfId="41" priority="21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34" max="12" man="1"/>
  </rowBreaks>
  <ignoredErrors>
    <ignoredError sqref="J11:J13 J15 J25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opLeftCell="A4" zoomScale="90" zoomScaleNormal="90" zoomScaleSheetLayoutView="70" workbookViewId="0">
      <selection activeCell="M19" sqref="M19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4.6640625" style="6" customWidth="1"/>
    <col min="20" max="20" width="10.109375" customWidth="1"/>
  </cols>
  <sheetData>
    <row r="1" spans="1:20" ht="57" customHeight="1" x14ac:dyDescent="0.35">
      <c r="B1" s="3"/>
      <c r="C1" s="4"/>
      <c r="D1" s="191" t="s">
        <v>0</v>
      </c>
      <c r="E1" s="191"/>
      <c r="F1" s="191"/>
      <c r="G1" s="191"/>
      <c r="H1" s="191"/>
      <c r="I1" s="2"/>
      <c r="J1" s="5"/>
      <c r="K1" s="190"/>
      <c r="L1" s="190"/>
      <c r="P1" s="108"/>
      <c r="Q1" s="108"/>
      <c r="R1" s="108"/>
      <c r="S1" s="108"/>
      <c r="T1" s="108"/>
    </row>
    <row r="2" spans="1:20" ht="15" customHeight="1" x14ac:dyDescent="0.3">
      <c r="B2" s="170"/>
      <c r="C2" s="170"/>
      <c r="D2" s="162" t="str">
        <f>Sem_I!D2</f>
        <v>2024 - 2027</v>
      </c>
      <c r="E2" s="162"/>
      <c r="F2" s="162"/>
      <c r="G2" s="162"/>
      <c r="H2" s="162"/>
      <c r="J2" s="8" t="str">
        <f>Sem_I!J2</f>
        <v>Anul universitar:</v>
      </c>
      <c r="K2" s="237" t="s">
        <v>62</v>
      </c>
      <c r="L2" s="237"/>
      <c r="P2" s="13"/>
      <c r="Q2" s="13"/>
      <c r="R2" s="13"/>
      <c r="S2" s="13"/>
      <c r="T2" s="13"/>
    </row>
    <row r="3" spans="1:20" x14ac:dyDescent="0.3">
      <c r="B3" s="7" t="s">
        <v>2</v>
      </c>
      <c r="C3" s="170" t="str">
        <f>Sem_I!C3</f>
        <v>Contabilitate</v>
      </c>
      <c r="D3" s="170"/>
      <c r="E3" s="170"/>
      <c r="F3" s="170"/>
      <c r="G3" s="170"/>
      <c r="J3" s="8" t="str">
        <f>Sem_I!J3</f>
        <v>Anul de studii:</v>
      </c>
      <c r="K3" s="170" t="s">
        <v>57</v>
      </c>
      <c r="L3" s="170"/>
      <c r="P3" s="13"/>
      <c r="Q3" s="13"/>
      <c r="R3" s="13"/>
      <c r="S3" s="13"/>
      <c r="T3" s="13"/>
    </row>
    <row r="4" spans="1:20" x14ac:dyDescent="0.3">
      <c r="B4" s="7" t="s">
        <v>5</v>
      </c>
      <c r="C4" s="170" t="str">
        <f>Sem_I!C4</f>
        <v>Contabilitate şi informatică de gestiune, I.F.R.</v>
      </c>
      <c r="D4" s="170"/>
      <c r="E4" s="170"/>
      <c r="F4" s="170"/>
      <c r="G4" s="170"/>
      <c r="J4" s="8" t="str">
        <f>Sem_I!J4</f>
        <v>Semestrul:</v>
      </c>
      <c r="K4" s="170" t="s">
        <v>4</v>
      </c>
      <c r="L4" s="170"/>
      <c r="P4" s="13"/>
      <c r="Q4" s="13"/>
      <c r="R4" s="13"/>
      <c r="S4" s="13"/>
      <c r="T4" s="13"/>
    </row>
    <row r="5" spans="1:20" s="33" customFormat="1" ht="12" customHeight="1" thickBot="1" x14ac:dyDescent="0.25">
      <c r="A5" s="30"/>
      <c r="B5" s="31"/>
      <c r="C5" s="32"/>
      <c r="D5" s="32"/>
      <c r="E5" s="32"/>
      <c r="F5" s="32"/>
      <c r="G5" s="32"/>
      <c r="J5" s="34"/>
      <c r="K5" s="35"/>
      <c r="L5" s="32"/>
      <c r="M5" s="30"/>
      <c r="P5" s="13"/>
      <c r="Q5" s="13"/>
      <c r="R5" s="13"/>
      <c r="S5" s="13"/>
      <c r="T5" s="13"/>
    </row>
    <row r="6" spans="1:20" s="1" customFormat="1" ht="20.100000000000001" customHeight="1" x14ac:dyDescent="0.3">
      <c r="A6" s="199" t="s">
        <v>7</v>
      </c>
      <c r="B6" s="195" t="s">
        <v>8</v>
      </c>
      <c r="C6" s="195" t="s">
        <v>9</v>
      </c>
      <c r="D6" s="195" t="s">
        <v>10</v>
      </c>
      <c r="E6" s="197" t="s">
        <v>11</v>
      </c>
      <c r="F6" s="195" t="s">
        <v>146</v>
      </c>
      <c r="G6" s="195"/>
      <c r="H6" s="195"/>
      <c r="I6" s="195"/>
      <c r="J6" s="195" t="s">
        <v>13</v>
      </c>
      <c r="K6" s="195"/>
      <c r="L6" s="195" t="s">
        <v>14</v>
      </c>
      <c r="M6" s="201"/>
      <c r="P6" s="13"/>
      <c r="Q6" s="13"/>
      <c r="R6" s="13"/>
      <c r="S6" s="13"/>
      <c r="T6" s="13"/>
    </row>
    <row r="7" spans="1:20" ht="15" thickBot="1" x14ac:dyDescent="0.35">
      <c r="A7" s="203"/>
      <c r="B7" s="204"/>
      <c r="C7" s="204"/>
      <c r="D7" s="204"/>
      <c r="E7" s="209"/>
      <c r="F7" s="114" t="s">
        <v>147</v>
      </c>
      <c r="G7" s="114" t="s">
        <v>148</v>
      </c>
      <c r="H7" s="114" t="s">
        <v>17</v>
      </c>
      <c r="I7" s="114" t="s">
        <v>18</v>
      </c>
      <c r="J7" s="114" t="s">
        <v>19</v>
      </c>
      <c r="K7" s="114" t="s">
        <v>20</v>
      </c>
      <c r="L7" s="204"/>
      <c r="M7" s="210"/>
      <c r="P7" s="13"/>
      <c r="Q7" s="13"/>
      <c r="R7" s="13"/>
      <c r="S7" s="13"/>
      <c r="T7" s="13"/>
    </row>
    <row r="8" spans="1:20" ht="15" thickBot="1" x14ac:dyDescent="0.35">
      <c r="A8" s="192" t="s">
        <v>21</v>
      </c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4"/>
      <c r="P8" s="13"/>
      <c r="Q8" s="13"/>
      <c r="R8" s="13"/>
      <c r="S8" s="13"/>
      <c r="T8" s="13"/>
    </row>
    <row r="9" spans="1:20" ht="15" customHeight="1" x14ac:dyDescent="0.3">
      <c r="A9" s="45">
        <v>1</v>
      </c>
      <c r="B9" s="135" t="s">
        <v>201</v>
      </c>
      <c r="C9" s="65" t="s">
        <v>115</v>
      </c>
      <c r="D9" s="25" t="s">
        <v>16</v>
      </c>
      <c r="E9" s="25">
        <v>4</v>
      </c>
      <c r="F9" s="26">
        <v>2</v>
      </c>
      <c r="G9" s="19">
        <v>1</v>
      </c>
      <c r="H9" s="19"/>
      <c r="I9" s="19"/>
      <c r="J9" s="19">
        <f>SUM(F9:I9)*14</f>
        <v>42</v>
      </c>
      <c r="K9" s="19">
        <f>E9*25-J9</f>
        <v>58</v>
      </c>
      <c r="L9" s="207" t="s">
        <v>23</v>
      </c>
      <c r="M9" s="208" t="s">
        <v>23</v>
      </c>
      <c r="P9" s="13"/>
      <c r="Q9" s="13"/>
      <c r="R9" s="13"/>
      <c r="S9" s="13"/>
      <c r="T9" s="13"/>
    </row>
    <row r="10" spans="1:20" ht="15" customHeight="1" x14ac:dyDescent="0.3">
      <c r="A10" s="43">
        <v>2</v>
      </c>
      <c r="B10" s="136" t="s">
        <v>202</v>
      </c>
      <c r="C10" s="66" t="s">
        <v>116</v>
      </c>
      <c r="D10" s="21" t="s">
        <v>16</v>
      </c>
      <c r="E10" s="21">
        <v>4</v>
      </c>
      <c r="F10" s="23">
        <v>2</v>
      </c>
      <c r="G10" s="20">
        <v>1</v>
      </c>
      <c r="H10" s="20"/>
      <c r="I10" s="20"/>
      <c r="J10" s="20">
        <f>SUM(F10:I10)*14</f>
        <v>42</v>
      </c>
      <c r="K10" s="20">
        <f>E10*25-J10</f>
        <v>58</v>
      </c>
      <c r="L10" s="149" t="s">
        <v>23</v>
      </c>
      <c r="M10" s="150" t="s">
        <v>23</v>
      </c>
      <c r="P10" s="13"/>
      <c r="Q10" s="13"/>
      <c r="R10" s="13"/>
      <c r="S10" s="13"/>
      <c r="T10" s="13"/>
    </row>
    <row r="11" spans="1:20" ht="15" customHeight="1" x14ac:dyDescent="0.3">
      <c r="A11" s="43">
        <v>3</v>
      </c>
      <c r="B11" s="136" t="s">
        <v>203</v>
      </c>
      <c r="C11" s="66" t="s">
        <v>117</v>
      </c>
      <c r="D11" s="21" t="s">
        <v>16</v>
      </c>
      <c r="E11" s="21">
        <v>4</v>
      </c>
      <c r="F11" s="23">
        <v>2</v>
      </c>
      <c r="G11" s="20">
        <v>1</v>
      </c>
      <c r="H11" s="20"/>
      <c r="I11" s="20"/>
      <c r="J11" s="20">
        <f>SUM(F11:I11)*14</f>
        <v>42</v>
      </c>
      <c r="K11" s="20">
        <f>E11*25-J11</f>
        <v>58</v>
      </c>
      <c r="L11" s="149" t="s">
        <v>24</v>
      </c>
      <c r="M11" s="150" t="s">
        <v>15</v>
      </c>
      <c r="P11" s="13"/>
      <c r="Q11" s="13"/>
      <c r="R11" s="13"/>
      <c r="S11" s="13"/>
      <c r="T11" s="13"/>
    </row>
    <row r="12" spans="1:20" x14ac:dyDescent="0.3">
      <c r="A12" s="43">
        <v>4</v>
      </c>
      <c r="B12" s="136" t="s">
        <v>204</v>
      </c>
      <c r="C12" s="66" t="s">
        <v>118</v>
      </c>
      <c r="D12" s="21" t="s">
        <v>16</v>
      </c>
      <c r="E12" s="21">
        <v>4</v>
      </c>
      <c r="F12" s="23">
        <v>1</v>
      </c>
      <c r="G12" s="20"/>
      <c r="H12" s="20">
        <v>2</v>
      </c>
      <c r="I12" s="20"/>
      <c r="J12" s="20">
        <f t="shared" ref="J12:J14" si="0">SUM(F12:I12)*14</f>
        <v>42</v>
      </c>
      <c r="K12" s="20">
        <f t="shared" ref="K12:K14" si="1">E12*25-J12</f>
        <v>58</v>
      </c>
      <c r="L12" s="149" t="s">
        <v>23</v>
      </c>
      <c r="M12" s="150" t="s">
        <v>23</v>
      </c>
      <c r="P12" s="13"/>
      <c r="Q12" s="13"/>
      <c r="R12" s="13"/>
      <c r="S12" s="13"/>
      <c r="T12" s="13"/>
    </row>
    <row r="13" spans="1:20" x14ac:dyDescent="0.3">
      <c r="A13" s="43">
        <v>5</v>
      </c>
      <c r="B13" s="136" t="s">
        <v>205</v>
      </c>
      <c r="C13" s="66" t="s">
        <v>119</v>
      </c>
      <c r="D13" s="21" t="s">
        <v>16</v>
      </c>
      <c r="E13" s="21">
        <v>3</v>
      </c>
      <c r="F13" s="23">
        <v>1</v>
      </c>
      <c r="G13" s="20">
        <v>1</v>
      </c>
      <c r="H13" s="20"/>
      <c r="I13" s="20"/>
      <c r="J13" s="20">
        <f t="shared" si="0"/>
        <v>28</v>
      </c>
      <c r="K13" s="20">
        <f t="shared" si="1"/>
        <v>47</v>
      </c>
      <c r="L13" s="149" t="s">
        <v>24</v>
      </c>
      <c r="M13" s="150" t="s">
        <v>15</v>
      </c>
      <c r="P13" s="13"/>
      <c r="Q13" s="13"/>
      <c r="R13" s="13"/>
      <c r="S13" s="13"/>
      <c r="T13" s="13"/>
    </row>
    <row r="14" spans="1:20" ht="15" customHeight="1" thickBot="1" x14ac:dyDescent="0.35">
      <c r="A14" s="43">
        <v>6</v>
      </c>
      <c r="B14" s="132" t="s">
        <v>206</v>
      </c>
      <c r="C14" s="66" t="s">
        <v>120</v>
      </c>
      <c r="D14" s="86" t="s">
        <v>16</v>
      </c>
      <c r="E14" s="21">
        <v>6</v>
      </c>
      <c r="F14" s="23">
        <v>2</v>
      </c>
      <c r="G14" s="20">
        <v>2</v>
      </c>
      <c r="H14" s="20"/>
      <c r="I14" s="20"/>
      <c r="J14" s="20">
        <f t="shared" si="0"/>
        <v>56</v>
      </c>
      <c r="K14" s="20">
        <f t="shared" si="1"/>
        <v>94</v>
      </c>
      <c r="L14" s="149" t="s">
        <v>23</v>
      </c>
      <c r="M14" s="150" t="s">
        <v>23</v>
      </c>
      <c r="P14" s="13"/>
      <c r="Q14" s="13"/>
      <c r="R14" s="13"/>
      <c r="S14" s="13"/>
      <c r="T14" s="13"/>
    </row>
    <row r="15" spans="1:20" ht="14.4" customHeight="1" thickBot="1" x14ac:dyDescent="0.35">
      <c r="A15" s="247" t="s">
        <v>72</v>
      </c>
      <c r="B15" s="215"/>
      <c r="C15" s="215"/>
      <c r="D15" s="215"/>
      <c r="E15" s="214"/>
      <c r="F15" s="214"/>
      <c r="G15" s="214"/>
      <c r="H15" s="214"/>
      <c r="I15" s="214"/>
      <c r="J15" s="214"/>
      <c r="K15" s="214"/>
      <c r="L15" s="214"/>
      <c r="M15" s="216"/>
      <c r="P15" s="13"/>
      <c r="Q15" s="13"/>
      <c r="R15" s="13"/>
      <c r="S15" s="13"/>
      <c r="T15" s="13"/>
    </row>
    <row r="16" spans="1:20" ht="15" customHeight="1" x14ac:dyDescent="0.3">
      <c r="A16" s="45">
        <v>7</v>
      </c>
      <c r="B16" s="135" t="s">
        <v>207</v>
      </c>
      <c r="C16" s="65" t="s">
        <v>121</v>
      </c>
      <c r="D16" s="211" t="s">
        <v>16</v>
      </c>
      <c r="E16" s="242">
        <v>5</v>
      </c>
      <c r="F16" s="248">
        <v>2</v>
      </c>
      <c r="G16" s="174">
        <v>2</v>
      </c>
      <c r="H16" s="174"/>
      <c r="I16" s="174"/>
      <c r="J16" s="174">
        <f t="shared" ref="J16" si="2">SUM(F16:I16)*14</f>
        <v>56</v>
      </c>
      <c r="K16" s="174">
        <f t="shared" ref="K16" si="3">E16*25-J16</f>
        <v>69</v>
      </c>
      <c r="L16" s="174" t="s">
        <v>24</v>
      </c>
      <c r="M16" s="175"/>
      <c r="P16" s="13"/>
      <c r="Q16" s="13"/>
      <c r="R16" s="13"/>
      <c r="S16" s="13"/>
      <c r="T16" s="13"/>
    </row>
    <row r="17" spans="1:20" ht="15" customHeight="1" x14ac:dyDescent="0.3">
      <c r="A17" s="43">
        <v>8</v>
      </c>
      <c r="B17" s="136" t="s">
        <v>208</v>
      </c>
      <c r="C17" s="126" t="s">
        <v>122</v>
      </c>
      <c r="D17" s="234"/>
      <c r="E17" s="241"/>
      <c r="F17" s="249"/>
      <c r="G17" s="236"/>
      <c r="H17" s="236"/>
      <c r="I17" s="236"/>
      <c r="J17" s="236"/>
      <c r="K17" s="236"/>
      <c r="L17" s="236"/>
      <c r="M17" s="238"/>
      <c r="P17" s="13"/>
      <c r="Q17" s="13"/>
      <c r="R17" s="13"/>
      <c r="S17" s="13"/>
      <c r="T17" s="13"/>
    </row>
    <row r="18" spans="1:20" ht="15" customHeight="1" thickBot="1" x14ac:dyDescent="0.35">
      <c r="A18" s="105">
        <v>9</v>
      </c>
      <c r="B18" s="132" t="s">
        <v>209</v>
      </c>
      <c r="C18" s="107" t="s">
        <v>123</v>
      </c>
      <c r="D18" s="212"/>
      <c r="E18" s="243"/>
      <c r="F18" s="148"/>
      <c r="G18" s="163"/>
      <c r="H18" s="163"/>
      <c r="I18" s="163"/>
      <c r="J18" s="163"/>
      <c r="K18" s="163"/>
      <c r="L18" s="163"/>
      <c r="M18" s="164"/>
      <c r="P18" s="13"/>
      <c r="Q18" s="13"/>
      <c r="R18" s="13"/>
      <c r="S18" s="13"/>
      <c r="T18" s="13"/>
    </row>
    <row r="19" spans="1:20" x14ac:dyDescent="0.3">
      <c r="A19" s="218" t="s">
        <v>26</v>
      </c>
      <c r="B19" s="219"/>
      <c r="C19" s="219"/>
      <c r="D19" s="14" t="s">
        <v>27</v>
      </c>
      <c r="E19" s="141">
        <f t="shared" ref="E19:K19" si="4">SUM(E9:E18)</f>
        <v>30</v>
      </c>
      <c r="F19" s="59">
        <f t="shared" si="4"/>
        <v>12</v>
      </c>
      <c r="G19" s="57">
        <f t="shared" si="4"/>
        <v>8</v>
      </c>
      <c r="H19" s="57">
        <f t="shared" si="4"/>
        <v>2</v>
      </c>
      <c r="I19" s="57">
        <f t="shared" si="4"/>
        <v>0</v>
      </c>
      <c r="J19" s="143">
        <f t="shared" si="4"/>
        <v>308</v>
      </c>
      <c r="K19" s="143">
        <f t="shared" si="4"/>
        <v>442</v>
      </c>
      <c r="L19" s="57" t="s">
        <v>28</v>
      </c>
      <c r="M19" s="58" t="s">
        <v>24</v>
      </c>
      <c r="P19" s="13"/>
      <c r="Q19" s="13"/>
      <c r="R19" s="13"/>
      <c r="S19" s="13"/>
      <c r="T19" s="13"/>
    </row>
    <row r="20" spans="1:20" ht="15" thickBot="1" x14ac:dyDescent="0.35">
      <c r="A20" s="188"/>
      <c r="B20" s="189"/>
      <c r="C20" s="189"/>
      <c r="D20" s="15" t="s">
        <v>29</v>
      </c>
      <c r="E20" s="142"/>
      <c r="F20" s="111">
        <f>COUNT(F9:F18)</f>
        <v>7</v>
      </c>
      <c r="G20" s="16">
        <f>COUNT(G9:G18)</f>
        <v>6</v>
      </c>
      <c r="H20" s="16">
        <f>COUNT(H9:H18)</f>
        <v>1</v>
      </c>
      <c r="I20" s="16">
        <f>COUNT(I9:I18)</f>
        <v>0</v>
      </c>
      <c r="J20" s="144"/>
      <c r="K20" s="144"/>
      <c r="L20" s="17">
        <f>COUNTIF(L1:L19,"=E")</f>
        <v>4</v>
      </c>
      <c r="M20" s="18">
        <f>COUNTIF(L1:L19,"=V")+COUNTIF(L1:L19,"=C")</f>
        <v>3</v>
      </c>
      <c r="P20" s="13"/>
      <c r="Q20" s="13"/>
      <c r="R20" s="13"/>
      <c r="S20" s="13"/>
      <c r="T20" s="13"/>
    </row>
    <row r="21" spans="1:20" ht="15" customHeight="1" thickBot="1" x14ac:dyDescent="0.35">
      <c r="A21" s="138" t="s">
        <v>73</v>
      </c>
      <c r="B21" s="139"/>
      <c r="C21" s="139"/>
      <c r="D21" s="239"/>
      <c r="E21" s="239"/>
      <c r="F21" s="239"/>
      <c r="G21" s="239"/>
      <c r="H21" s="239"/>
      <c r="I21" s="239"/>
      <c r="J21" s="239"/>
      <c r="K21" s="239"/>
      <c r="L21" s="239"/>
      <c r="M21" s="240"/>
      <c r="P21" s="13"/>
      <c r="Q21" s="12"/>
      <c r="R21" s="13"/>
      <c r="S21" s="13"/>
      <c r="T21" s="13"/>
    </row>
    <row r="22" spans="1:20" ht="15" customHeight="1" x14ac:dyDescent="0.3">
      <c r="A22" s="45">
        <v>10</v>
      </c>
      <c r="B22" s="132" t="s">
        <v>210</v>
      </c>
      <c r="C22" s="65" t="s">
        <v>124</v>
      </c>
      <c r="D22" s="25" t="s">
        <v>16</v>
      </c>
      <c r="E22" s="25">
        <v>3</v>
      </c>
      <c r="F22" s="26">
        <v>1</v>
      </c>
      <c r="G22" s="19"/>
      <c r="H22" s="19">
        <v>1</v>
      </c>
      <c r="I22" s="19"/>
      <c r="J22" s="19">
        <f t="shared" ref="J22:J23" si="5">SUM(F22:I22)*14</f>
        <v>28</v>
      </c>
      <c r="K22" s="19">
        <f t="shared" ref="K22:K25" si="6">E22*25-J22</f>
        <v>47</v>
      </c>
      <c r="L22" s="174" t="s">
        <v>24</v>
      </c>
      <c r="M22" s="175"/>
      <c r="P22" s="13"/>
      <c r="Q22" s="12"/>
      <c r="R22" s="13"/>
      <c r="S22" s="13"/>
      <c r="T22" s="13"/>
    </row>
    <row r="23" spans="1:20" ht="15" customHeight="1" x14ac:dyDescent="0.3">
      <c r="A23" s="43">
        <v>11</v>
      </c>
      <c r="B23" s="132" t="s">
        <v>211</v>
      </c>
      <c r="C23" s="95" t="s">
        <v>58</v>
      </c>
      <c r="D23" s="89" t="s">
        <v>15</v>
      </c>
      <c r="E23" s="90">
        <v>2</v>
      </c>
      <c r="F23" s="91">
        <v>1</v>
      </c>
      <c r="G23" s="62">
        <v>1</v>
      </c>
      <c r="H23" s="62"/>
      <c r="I23" s="62"/>
      <c r="J23" s="20">
        <f t="shared" si="5"/>
        <v>28</v>
      </c>
      <c r="K23" s="20">
        <f t="shared" si="6"/>
        <v>22</v>
      </c>
      <c r="L23" s="149" t="s">
        <v>24</v>
      </c>
      <c r="M23" s="150"/>
      <c r="P23" s="13"/>
      <c r="Q23" s="12"/>
      <c r="R23" s="28"/>
      <c r="S23" s="28"/>
      <c r="T23" s="28"/>
    </row>
    <row r="24" spans="1:20" ht="28.8" x14ac:dyDescent="0.3">
      <c r="A24" s="69">
        <v>12</v>
      </c>
      <c r="B24" s="132" t="s">
        <v>212</v>
      </c>
      <c r="C24" s="95" t="s">
        <v>59</v>
      </c>
      <c r="D24" s="89" t="s">
        <v>15</v>
      </c>
      <c r="E24" s="90">
        <v>3</v>
      </c>
      <c r="F24" s="250" t="s">
        <v>60</v>
      </c>
      <c r="G24" s="251"/>
      <c r="H24" s="251"/>
      <c r="I24" s="252"/>
      <c r="J24" s="20">
        <v>42</v>
      </c>
      <c r="K24" s="20">
        <v>33</v>
      </c>
      <c r="L24" s="149" t="s">
        <v>24</v>
      </c>
      <c r="M24" s="150"/>
      <c r="P24" s="13"/>
      <c r="Q24" s="12"/>
      <c r="R24" s="28"/>
      <c r="S24" s="28"/>
      <c r="T24" s="28"/>
    </row>
    <row r="25" spans="1:20" ht="15.75" customHeight="1" thickBot="1" x14ac:dyDescent="0.35">
      <c r="A25" s="44">
        <v>13</v>
      </c>
      <c r="B25" s="133" t="s">
        <v>213</v>
      </c>
      <c r="C25" s="67" t="s">
        <v>61</v>
      </c>
      <c r="D25" s="75" t="s">
        <v>15</v>
      </c>
      <c r="E25" s="22">
        <v>3</v>
      </c>
      <c r="F25" s="146" t="s">
        <v>132</v>
      </c>
      <c r="G25" s="147"/>
      <c r="H25" s="147"/>
      <c r="I25" s="148"/>
      <c r="J25" s="17">
        <v>56</v>
      </c>
      <c r="K25" s="17">
        <f t="shared" si="6"/>
        <v>19</v>
      </c>
      <c r="L25" s="163" t="s">
        <v>24</v>
      </c>
      <c r="M25" s="164"/>
      <c r="P25" s="13"/>
      <c r="Q25" s="12"/>
      <c r="R25" s="13"/>
      <c r="S25" s="13"/>
      <c r="T25" s="13"/>
    </row>
    <row r="26" spans="1:20" ht="15.75" customHeight="1" thickBot="1" x14ac:dyDescent="0.3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P26" s="29"/>
      <c r="Q26" s="12"/>
      <c r="R26" s="28"/>
      <c r="S26" s="28"/>
      <c r="T26" s="28"/>
    </row>
    <row r="27" spans="1:20" ht="15.75" customHeight="1" x14ac:dyDescent="0.3">
      <c r="B27" s="151" t="s">
        <v>32</v>
      </c>
      <c r="C27" s="40" t="str">
        <f>Sem_I!C26</f>
        <v>Discipline Obligatorii:</v>
      </c>
      <c r="D27" s="154">
        <f>SUM(F9:I14)</f>
        <v>18</v>
      </c>
      <c r="E27" s="155"/>
      <c r="F27" s="155"/>
      <c r="G27" s="155"/>
      <c r="H27" s="155"/>
      <c r="I27" s="155"/>
      <c r="J27" s="155"/>
      <c r="K27" s="155"/>
      <c r="L27" s="155"/>
      <c r="M27" s="156"/>
      <c r="P27" s="29"/>
      <c r="Q27" s="12"/>
      <c r="R27" s="28"/>
      <c r="S27" s="28"/>
      <c r="T27" s="28"/>
    </row>
    <row r="28" spans="1:20" ht="15.75" customHeight="1" x14ac:dyDescent="0.3">
      <c r="B28" s="152"/>
      <c r="C28" s="41" t="str">
        <f>Sem_I!C27</f>
        <v>Discipline Opționale:</v>
      </c>
      <c r="D28" s="157">
        <f>SUM(F16:I18)</f>
        <v>4</v>
      </c>
      <c r="E28" s="158"/>
      <c r="F28" s="158"/>
      <c r="G28" s="158"/>
      <c r="H28" s="158"/>
      <c r="I28" s="158"/>
      <c r="J28" s="158"/>
      <c r="K28" s="158"/>
      <c r="L28" s="158"/>
      <c r="M28" s="159"/>
      <c r="P28" s="29"/>
      <c r="Q28" s="12"/>
      <c r="R28" s="28"/>
      <c r="S28" s="28"/>
      <c r="T28" s="28"/>
    </row>
    <row r="29" spans="1:20" ht="15.75" customHeight="1" thickBot="1" x14ac:dyDescent="0.35">
      <c r="B29" s="153"/>
      <c r="C29" s="42" t="str">
        <f>Sem_I!C28</f>
        <v>Discipline Facultative:</v>
      </c>
      <c r="D29" s="160">
        <f>SUM(F22:I25)</f>
        <v>4</v>
      </c>
      <c r="E29" s="144"/>
      <c r="F29" s="144"/>
      <c r="G29" s="144"/>
      <c r="H29" s="144"/>
      <c r="I29" s="144"/>
      <c r="J29" s="144"/>
      <c r="K29" s="144"/>
      <c r="L29" s="144"/>
      <c r="M29" s="161"/>
      <c r="P29" s="29"/>
      <c r="Q29" s="12"/>
      <c r="R29" s="28"/>
      <c r="S29" s="28"/>
      <c r="T29" s="28"/>
    </row>
    <row r="30" spans="1:20" s="33" customFormat="1" ht="15.75" customHeight="1" x14ac:dyDescent="0.2">
      <c r="A30" s="30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P30" s="37"/>
      <c r="Q30" s="38"/>
      <c r="R30" s="39"/>
      <c r="S30" s="39"/>
      <c r="T30" s="39"/>
    </row>
    <row r="31" spans="1:20" ht="18" customHeight="1" x14ac:dyDescent="0.3">
      <c r="B31" s="4" t="s">
        <v>36</v>
      </c>
      <c r="C31" s="9"/>
      <c r="D31" s="1"/>
      <c r="E31" s="162" t="s">
        <v>37</v>
      </c>
      <c r="F31" s="162"/>
      <c r="G31" s="4"/>
      <c r="H31" s="1"/>
      <c r="I31" s="1"/>
      <c r="J31" s="165" t="s">
        <v>38</v>
      </c>
      <c r="K31" s="165"/>
      <c r="L31" s="165"/>
      <c r="M31" s="165"/>
      <c r="P31" s="13"/>
      <c r="Q31" s="12"/>
      <c r="R31" s="173"/>
      <c r="S31" s="173"/>
      <c r="T31" s="173"/>
    </row>
    <row r="32" spans="1:20" ht="15" customHeight="1" x14ac:dyDescent="0.3">
      <c r="B32" s="170" t="str">
        <f>Sem_I!B31</f>
        <v>Mihnea-Cosmin COSTOIU</v>
      </c>
      <c r="C32" s="170"/>
      <c r="D32" s="166" t="str">
        <f>Sem_I!D31</f>
        <v>Carmen-Constantina NENU</v>
      </c>
      <c r="E32" s="166"/>
      <c r="F32" s="166"/>
      <c r="G32" s="166"/>
      <c r="H32" s="166"/>
      <c r="I32" s="166"/>
      <c r="J32" s="167" t="str">
        <f>Sem_I!J31</f>
        <v>Luminiţa ŞERBĂNESCU</v>
      </c>
      <c r="K32" s="167"/>
      <c r="L32" s="167"/>
      <c r="M32" s="167"/>
      <c r="P32" s="13"/>
      <c r="Q32" s="12"/>
      <c r="R32" s="13"/>
      <c r="S32" s="13"/>
      <c r="T32" s="13"/>
    </row>
    <row r="33" spans="1:20" ht="15" customHeight="1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P33" s="11"/>
      <c r="Q33" s="12"/>
      <c r="R33" s="13"/>
      <c r="S33" s="13"/>
      <c r="T33" s="13"/>
    </row>
    <row r="34" spans="1:20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P34" s="11"/>
      <c r="Q34" s="12"/>
      <c r="R34" s="13"/>
      <c r="S34" s="13"/>
      <c r="T34" s="13"/>
    </row>
    <row r="35" spans="1:20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20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20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20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20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20" ht="15" customHeight="1" x14ac:dyDescent="0.3">
      <c r="B40" s="1"/>
      <c r="C40" s="1"/>
      <c r="H40" s="4"/>
      <c r="I40" s="4"/>
      <c r="J40" s="1"/>
      <c r="K40" s="1"/>
      <c r="L40" s="1"/>
    </row>
    <row r="41" spans="1:20" ht="15" customHeight="1" x14ac:dyDescent="0.3">
      <c r="B41" s="1"/>
      <c r="C41" s="1"/>
      <c r="H41" s="4"/>
      <c r="I41" s="4"/>
      <c r="J41" s="1"/>
      <c r="K41" s="1"/>
      <c r="L41" s="1"/>
    </row>
    <row r="42" spans="1:20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20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20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20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20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20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20" x14ac:dyDescent="0.3">
      <c r="A48" s="168" t="s">
        <v>76</v>
      </c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</row>
    <row r="49" spans="1:13" x14ac:dyDescent="0.3">
      <c r="A49" s="169" t="s">
        <v>40</v>
      </c>
      <c r="B49" s="169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</row>
    <row r="50" spans="1:13" x14ac:dyDescent="0.3">
      <c r="B50" s="1"/>
      <c r="C50" s="1"/>
      <c r="D50" s="162"/>
      <c r="E50" s="162"/>
      <c r="F50" s="162"/>
      <c r="G50" s="162"/>
      <c r="H50" s="1"/>
      <c r="I50" s="1"/>
      <c r="J50" s="1"/>
      <c r="K50" s="1"/>
      <c r="L50" s="1"/>
    </row>
    <row r="51" spans="1:13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3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3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3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3" x14ac:dyDescent="0.3">
      <c r="B55" s="1"/>
      <c r="C55" s="1"/>
      <c r="D55" s="4"/>
      <c r="E55" s="4"/>
      <c r="F55" s="4"/>
      <c r="G55" s="4"/>
      <c r="H55" s="1"/>
      <c r="I55" s="1"/>
      <c r="J55" s="1"/>
      <c r="K55" s="1"/>
      <c r="L55" s="1"/>
    </row>
    <row r="56" spans="1:13" x14ac:dyDescent="0.3">
      <c r="B56" s="1"/>
      <c r="C56" s="1"/>
      <c r="D56" s="4"/>
      <c r="E56" s="4"/>
      <c r="F56" s="4"/>
      <c r="G56" s="4"/>
      <c r="H56" s="1"/>
      <c r="I56" s="1"/>
      <c r="J56" s="1"/>
      <c r="K56" s="1"/>
      <c r="L56" s="1"/>
    </row>
    <row r="57" spans="1:13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3" x14ac:dyDescent="0.3">
      <c r="B58" s="1"/>
      <c r="C58" s="1"/>
      <c r="D58" s="1"/>
      <c r="E58" s="162"/>
      <c r="F58" s="162"/>
      <c r="G58" s="162"/>
      <c r="H58" s="1"/>
      <c r="I58" s="1"/>
      <c r="J58" s="1"/>
      <c r="K58" s="1"/>
      <c r="L58" s="1"/>
    </row>
    <row r="59" spans="1:13" x14ac:dyDescent="0.3">
      <c r="B59" s="1"/>
      <c r="C59" s="1"/>
      <c r="D59" s="1"/>
      <c r="E59" s="162"/>
      <c r="F59" s="162"/>
      <c r="G59" s="162"/>
      <c r="H59" s="1"/>
      <c r="I59" s="1"/>
      <c r="J59" s="1"/>
      <c r="K59" s="1"/>
      <c r="L59" s="1"/>
    </row>
    <row r="60" spans="1:13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3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3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</sheetData>
  <sheetProtection formatCells="0" formatRows="0" insertRows="0" insertHyperlinks="0" deleteRows="0" sort="0" autoFilter="0" pivotTables="0"/>
  <protectedRanges>
    <protectedRange sqref="K1:L2 A22:A25 A9:A14 I9:K14 N9:XFD14 A16:A18 D16:XFD18 C22 E22:XFD22" name="Editabil"/>
    <protectedRange sqref="B9:B14" name="Editabil_1_2"/>
    <protectedRange sqref="B16:B18" name="Editabil_1_3"/>
    <protectedRange sqref="B22:B25" name="Editabil_1_4"/>
  </protectedRanges>
  <mergeCells count="60">
    <mergeCell ref="E58:G58"/>
    <mergeCell ref="E59:G59"/>
    <mergeCell ref="D50:G50"/>
    <mergeCell ref="R31:T31"/>
    <mergeCell ref="B32:C32"/>
    <mergeCell ref="D32:I32"/>
    <mergeCell ref="J32:M32"/>
    <mergeCell ref="A48:M48"/>
    <mergeCell ref="A49:M49"/>
    <mergeCell ref="B27:B29"/>
    <mergeCell ref="D27:M27"/>
    <mergeCell ref="D28:M28"/>
    <mergeCell ref="D29:M29"/>
    <mergeCell ref="E31:F31"/>
    <mergeCell ref="J31:M31"/>
    <mergeCell ref="F24:I24"/>
    <mergeCell ref="L23:M23"/>
    <mergeCell ref="L22:M22"/>
    <mergeCell ref="A21:M21"/>
    <mergeCell ref="A19:C20"/>
    <mergeCell ref="E19:E20"/>
    <mergeCell ref="J19:J20"/>
    <mergeCell ref="K19:K20"/>
    <mergeCell ref="K1:L1"/>
    <mergeCell ref="D6:D7"/>
    <mergeCell ref="E6:E7"/>
    <mergeCell ref="D1:H1"/>
    <mergeCell ref="D2:H2"/>
    <mergeCell ref="F6:I6"/>
    <mergeCell ref="J6:K6"/>
    <mergeCell ref="L6:M7"/>
    <mergeCell ref="A8:M8"/>
    <mergeCell ref="A6:A7"/>
    <mergeCell ref="B6:B7"/>
    <mergeCell ref="C6:C7"/>
    <mergeCell ref="L16:M18"/>
    <mergeCell ref="L9:M9"/>
    <mergeCell ref="L11:M11"/>
    <mergeCell ref="B2:C2"/>
    <mergeCell ref="K2:L2"/>
    <mergeCell ref="C3:G3"/>
    <mergeCell ref="K3:L3"/>
    <mergeCell ref="C4:G4"/>
    <mergeCell ref="K4:L4"/>
    <mergeCell ref="F25:I25"/>
    <mergeCell ref="L10:M10"/>
    <mergeCell ref="L12:M12"/>
    <mergeCell ref="L13:M13"/>
    <mergeCell ref="L14:M14"/>
    <mergeCell ref="L25:M25"/>
    <mergeCell ref="A15:M15"/>
    <mergeCell ref="E16:E18"/>
    <mergeCell ref="D16:D18"/>
    <mergeCell ref="F16:F18"/>
    <mergeCell ref="G16:G18"/>
    <mergeCell ref="H16:H18"/>
    <mergeCell ref="I16:I18"/>
    <mergeCell ref="J16:J18"/>
    <mergeCell ref="K16:K18"/>
    <mergeCell ref="L24:M24"/>
  </mergeCells>
  <conditionalFormatting sqref="D1:D17 D19:D47">
    <cfRule type="cellIs" dxfId="40" priority="1" operator="equal">
      <formula>"DI"</formula>
    </cfRule>
    <cfRule type="cellIs" dxfId="39" priority="2" operator="equal">
      <formula>"DM"</formula>
    </cfRule>
    <cfRule type="cellIs" dxfId="38" priority="3" operator="equal">
      <formula>"DJ"</formula>
    </cfRule>
    <cfRule type="cellIs" dxfId="37" priority="4" operator="equal">
      <formula>"D"</formula>
    </cfRule>
    <cfRule type="cellIs" dxfId="36" priority="5" operator="equal">
      <formula>"SI"</formula>
    </cfRule>
    <cfRule type="cellIs" dxfId="35" priority="6" operator="equal">
      <formula>"SM"</formula>
    </cfRule>
    <cfRule type="cellIs" dxfId="34" priority="7" operator="equal">
      <formula>"SJ"</formula>
    </cfRule>
    <cfRule type="cellIs" dxfId="33" priority="8" operator="equal">
      <formula>"S"</formula>
    </cfRule>
    <cfRule type="cellIs" dxfId="32" priority="10" operator="equal">
      <formula>"C"</formula>
    </cfRule>
    <cfRule type="cellIs" dxfId="31" priority="11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33" max="12" man="1"/>
  </rowBreaks>
  <ignoredErrors>
    <ignoredError sqref="J11:J13 J23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tabSelected="1" topLeftCell="A4" zoomScale="90" zoomScaleNormal="90" zoomScaleSheetLayoutView="70" workbookViewId="0">
      <selection activeCell="O20" sqref="O20"/>
    </sheetView>
  </sheetViews>
  <sheetFormatPr defaultRowHeight="14.4" x14ac:dyDescent="0.3"/>
  <cols>
    <col min="1" max="1" width="4.6640625" style="27" customWidth="1"/>
    <col min="2" max="2" width="19.44140625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4.6640625" style="6" customWidth="1"/>
  </cols>
  <sheetData>
    <row r="1" spans="1:20" ht="57" customHeight="1" x14ac:dyDescent="0.35">
      <c r="B1" s="3"/>
      <c r="C1" s="4"/>
      <c r="D1" s="191" t="s">
        <v>0</v>
      </c>
      <c r="E1" s="191"/>
      <c r="F1" s="191"/>
      <c r="G1" s="191"/>
      <c r="H1" s="191"/>
      <c r="I1" s="2"/>
      <c r="J1" s="5"/>
      <c r="K1" s="190"/>
      <c r="L1" s="190"/>
      <c r="P1" s="108"/>
      <c r="Q1" s="108"/>
      <c r="R1" s="108"/>
      <c r="S1" s="108"/>
      <c r="T1" s="108"/>
    </row>
    <row r="2" spans="1:20" ht="15" customHeight="1" x14ac:dyDescent="0.3">
      <c r="B2" s="170"/>
      <c r="C2" s="170"/>
      <c r="D2" s="162" t="str">
        <f>Sem_I!D2</f>
        <v>2024 - 2027</v>
      </c>
      <c r="E2" s="162"/>
      <c r="F2" s="162"/>
      <c r="G2" s="162"/>
      <c r="H2" s="162"/>
      <c r="J2" s="8" t="str">
        <f>Sem_I!J2</f>
        <v>Anul universitar:</v>
      </c>
      <c r="K2" s="170" t="str">
        <f>Sem_V!K2</f>
        <v>2026 - 2027</v>
      </c>
      <c r="L2" s="170"/>
      <c r="P2" s="13"/>
      <c r="Q2" s="13"/>
      <c r="R2" s="13"/>
      <c r="S2" s="13"/>
      <c r="T2" s="13"/>
    </row>
    <row r="3" spans="1:20" x14ac:dyDescent="0.3">
      <c r="B3" s="7" t="s">
        <v>2</v>
      </c>
      <c r="C3" s="170" t="str">
        <f>Sem_I!C3</f>
        <v>Contabilitate</v>
      </c>
      <c r="D3" s="170"/>
      <c r="E3" s="170"/>
      <c r="F3" s="170"/>
      <c r="G3" s="170"/>
      <c r="J3" s="8" t="str">
        <f>Sem_I!J3</f>
        <v>Anul de studii:</v>
      </c>
      <c r="K3" s="170" t="str">
        <f>Sem_V!K3</f>
        <v>III</v>
      </c>
      <c r="L3" s="170"/>
      <c r="P3" s="13"/>
      <c r="Q3" s="13"/>
      <c r="R3" s="13"/>
      <c r="S3" s="13"/>
      <c r="T3" s="13"/>
    </row>
    <row r="4" spans="1:20" x14ac:dyDescent="0.3">
      <c r="B4" s="7" t="s">
        <v>5</v>
      </c>
      <c r="C4" s="170" t="str">
        <f>Sem_I!C4</f>
        <v>Contabilitate şi informatică de gestiune, I.F.R.</v>
      </c>
      <c r="D4" s="170"/>
      <c r="E4" s="170"/>
      <c r="F4" s="170"/>
      <c r="G4" s="170"/>
      <c r="J4" s="8" t="str">
        <f>Sem_I!J4</f>
        <v>Semestrul:</v>
      </c>
      <c r="K4" s="170" t="s">
        <v>41</v>
      </c>
      <c r="L4" s="170"/>
      <c r="P4" s="13"/>
      <c r="Q4" s="13"/>
      <c r="R4" s="13"/>
      <c r="S4" s="13"/>
      <c r="T4" s="13"/>
    </row>
    <row r="5" spans="1:20" ht="12" customHeight="1" thickBot="1" x14ac:dyDescent="0.35">
      <c r="B5" s="7"/>
      <c r="C5" s="3"/>
      <c r="D5" s="3"/>
      <c r="E5" s="3"/>
      <c r="F5" s="3"/>
      <c r="G5" s="3"/>
      <c r="J5" s="8"/>
      <c r="K5" s="9"/>
      <c r="L5" s="3"/>
      <c r="P5" s="13"/>
      <c r="Q5" s="13"/>
      <c r="R5" s="13"/>
      <c r="S5" s="13"/>
      <c r="T5" s="13"/>
    </row>
    <row r="6" spans="1:20" s="1" customFormat="1" ht="16.5" customHeight="1" x14ac:dyDescent="0.3">
      <c r="A6" s="253" t="s">
        <v>49</v>
      </c>
      <c r="B6" s="195" t="s">
        <v>8</v>
      </c>
      <c r="C6" s="195" t="s">
        <v>9</v>
      </c>
      <c r="D6" s="195" t="s">
        <v>10</v>
      </c>
      <c r="E6" s="197" t="s">
        <v>11</v>
      </c>
      <c r="F6" s="195" t="s">
        <v>146</v>
      </c>
      <c r="G6" s="195"/>
      <c r="H6" s="195"/>
      <c r="I6" s="195"/>
      <c r="J6" s="195" t="s">
        <v>13</v>
      </c>
      <c r="K6" s="195"/>
      <c r="L6" s="195" t="s">
        <v>14</v>
      </c>
      <c r="M6" s="201"/>
      <c r="P6" s="13"/>
      <c r="Q6" s="13"/>
      <c r="R6" s="13"/>
      <c r="S6" s="13"/>
      <c r="T6" s="13"/>
    </row>
    <row r="7" spans="1:20" ht="15" thickBot="1" x14ac:dyDescent="0.35">
      <c r="A7" s="254"/>
      <c r="B7" s="196"/>
      <c r="C7" s="196"/>
      <c r="D7" s="196"/>
      <c r="E7" s="198"/>
      <c r="F7" s="10" t="s">
        <v>147</v>
      </c>
      <c r="G7" s="10" t="s">
        <v>148</v>
      </c>
      <c r="H7" s="10" t="s">
        <v>17</v>
      </c>
      <c r="I7" s="10" t="s">
        <v>18</v>
      </c>
      <c r="J7" s="10" t="s">
        <v>19</v>
      </c>
      <c r="K7" s="10" t="s">
        <v>20</v>
      </c>
      <c r="L7" s="196"/>
      <c r="M7" s="202"/>
      <c r="P7" s="13"/>
      <c r="Q7" s="13"/>
      <c r="R7" s="13"/>
      <c r="S7" s="13"/>
      <c r="T7" s="13"/>
    </row>
    <row r="8" spans="1:20" ht="15" thickBot="1" x14ac:dyDescent="0.35">
      <c r="A8" s="192" t="s">
        <v>21</v>
      </c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4"/>
      <c r="P8" s="13"/>
      <c r="Q8" s="13"/>
      <c r="R8" s="13"/>
      <c r="S8" s="13"/>
      <c r="T8" s="13"/>
    </row>
    <row r="9" spans="1:20" ht="15" customHeight="1" x14ac:dyDescent="0.3">
      <c r="A9" s="49">
        <v>1</v>
      </c>
      <c r="B9" s="135" t="s">
        <v>214</v>
      </c>
      <c r="C9" s="65" t="s">
        <v>126</v>
      </c>
      <c r="D9" s="25" t="s">
        <v>16</v>
      </c>
      <c r="E9" s="25">
        <v>5</v>
      </c>
      <c r="F9" s="26">
        <v>2</v>
      </c>
      <c r="G9" s="19">
        <v>2</v>
      </c>
      <c r="H9" s="19"/>
      <c r="I9" s="19"/>
      <c r="J9" s="19">
        <f>SUM(F9:I9)*12</f>
        <v>48</v>
      </c>
      <c r="K9" s="19">
        <f>E9*25-J9</f>
        <v>77</v>
      </c>
      <c r="L9" s="207" t="s">
        <v>23</v>
      </c>
      <c r="M9" s="208" t="s">
        <v>23</v>
      </c>
      <c r="P9" s="13"/>
      <c r="Q9" s="13"/>
      <c r="R9" s="13"/>
      <c r="S9" s="13"/>
      <c r="T9" s="13"/>
    </row>
    <row r="10" spans="1:20" ht="15" customHeight="1" x14ac:dyDescent="0.3">
      <c r="A10" s="50">
        <v>2</v>
      </c>
      <c r="B10" s="136" t="s">
        <v>215</v>
      </c>
      <c r="C10" s="66" t="s">
        <v>127</v>
      </c>
      <c r="D10" s="21" t="s">
        <v>16</v>
      </c>
      <c r="E10" s="21">
        <v>5</v>
      </c>
      <c r="F10" s="23">
        <v>2</v>
      </c>
      <c r="G10" s="20">
        <v>2</v>
      </c>
      <c r="H10" s="20"/>
      <c r="I10" s="20"/>
      <c r="J10" s="20">
        <f t="shared" ref="J10:J13" si="0">SUM(F10:I10)*12</f>
        <v>48</v>
      </c>
      <c r="K10" s="20">
        <f>E10*25-J10</f>
        <v>77</v>
      </c>
      <c r="L10" s="149" t="s">
        <v>23</v>
      </c>
      <c r="M10" s="150" t="s">
        <v>23</v>
      </c>
      <c r="P10" s="13"/>
      <c r="Q10" s="13"/>
      <c r="R10" s="13"/>
      <c r="S10" s="13"/>
      <c r="T10" s="13"/>
    </row>
    <row r="11" spans="1:20" ht="15" customHeight="1" x14ac:dyDescent="0.3">
      <c r="A11" s="50">
        <v>3</v>
      </c>
      <c r="B11" s="136" t="s">
        <v>216</v>
      </c>
      <c r="C11" s="66" t="s">
        <v>128</v>
      </c>
      <c r="D11" s="21" t="s">
        <v>16</v>
      </c>
      <c r="E11" s="21">
        <v>4</v>
      </c>
      <c r="F11" s="23">
        <v>2</v>
      </c>
      <c r="G11" s="20"/>
      <c r="H11" s="20">
        <v>1</v>
      </c>
      <c r="I11" s="20"/>
      <c r="J11" s="20">
        <f t="shared" si="0"/>
        <v>36</v>
      </c>
      <c r="K11" s="20">
        <f>E11*25-J11</f>
        <v>64</v>
      </c>
      <c r="L11" s="149" t="s">
        <v>24</v>
      </c>
      <c r="M11" s="150" t="s">
        <v>15</v>
      </c>
      <c r="P11" s="13"/>
      <c r="Q11" s="13"/>
      <c r="R11" s="13"/>
      <c r="S11" s="13"/>
      <c r="T11" s="13"/>
    </row>
    <row r="12" spans="1:20" x14ac:dyDescent="0.3">
      <c r="A12" s="50">
        <v>4</v>
      </c>
      <c r="B12" s="136" t="s">
        <v>217</v>
      </c>
      <c r="C12" s="66" t="s">
        <v>129</v>
      </c>
      <c r="D12" s="21" t="s">
        <v>16</v>
      </c>
      <c r="E12" s="21">
        <v>5</v>
      </c>
      <c r="F12" s="23">
        <v>2</v>
      </c>
      <c r="G12" s="20">
        <v>1</v>
      </c>
      <c r="H12" s="20"/>
      <c r="I12" s="20"/>
      <c r="J12" s="20">
        <f t="shared" si="0"/>
        <v>36</v>
      </c>
      <c r="K12" s="20">
        <f t="shared" ref="K12:K14" si="1">E12*25-J12</f>
        <v>89</v>
      </c>
      <c r="L12" s="149" t="s">
        <v>24</v>
      </c>
      <c r="M12" s="150" t="s">
        <v>15</v>
      </c>
      <c r="P12" s="13"/>
      <c r="Q12" s="13"/>
      <c r="R12" s="13"/>
      <c r="S12" s="13"/>
      <c r="T12" s="13"/>
    </row>
    <row r="13" spans="1:20" x14ac:dyDescent="0.3">
      <c r="A13" s="50">
        <v>5</v>
      </c>
      <c r="B13" s="136" t="s">
        <v>218</v>
      </c>
      <c r="C13" s="66" t="s">
        <v>130</v>
      </c>
      <c r="D13" s="21" t="s">
        <v>16</v>
      </c>
      <c r="E13" s="21">
        <v>4</v>
      </c>
      <c r="F13" s="23">
        <v>2</v>
      </c>
      <c r="G13" s="20">
        <v>2</v>
      </c>
      <c r="H13" s="20"/>
      <c r="I13" s="20"/>
      <c r="J13" s="56">
        <f t="shared" si="0"/>
        <v>48</v>
      </c>
      <c r="K13" s="20">
        <f t="shared" si="1"/>
        <v>52</v>
      </c>
      <c r="L13" s="149" t="s">
        <v>23</v>
      </c>
      <c r="M13" s="150" t="s">
        <v>23</v>
      </c>
      <c r="P13" s="13"/>
      <c r="Q13" s="13"/>
      <c r="R13" s="13"/>
      <c r="S13" s="13"/>
      <c r="T13" s="13"/>
    </row>
    <row r="14" spans="1:20" ht="15" customHeight="1" thickBot="1" x14ac:dyDescent="0.35">
      <c r="A14" s="50">
        <v>6</v>
      </c>
      <c r="B14" s="132" t="s">
        <v>219</v>
      </c>
      <c r="C14" s="66" t="s">
        <v>131</v>
      </c>
      <c r="D14" s="21" t="s">
        <v>16</v>
      </c>
      <c r="E14" s="21">
        <v>3</v>
      </c>
      <c r="F14" s="244" t="s">
        <v>132</v>
      </c>
      <c r="G14" s="245"/>
      <c r="H14" s="245"/>
      <c r="I14" s="246"/>
      <c r="J14" s="20">
        <v>56</v>
      </c>
      <c r="K14" s="20">
        <f t="shared" si="1"/>
        <v>19</v>
      </c>
      <c r="L14" s="149" t="s">
        <v>24</v>
      </c>
      <c r="M14" s="150" t="s">
        <v>15</v>
      </c>
      <c r="P14" s="13"/>
      <c r="Q14" s="13"/>
      <c r="R14" s="13"/>
      <c r="S14" s="13"/>
      <c r="T14" s="13"/>
    </row>
    <row r="15" spans="1:20" ht="14.4" customHeight="1" thickBot="1" x14ac:dyDescent="0.35">
      <c r="A15" s="247" t="s">
        <v>72</v>
      </c>
      <c r="B15" s="215"/>
      <c r="C15" s="215"/>
      <c r="D15" s="215"/>
      <c r="E15" s="214"/>
      <c r="F15" s="214"/>
      <c r="G15" s="214"/>
      <c r="H15" s="214"/>
      <c r="I15" s="214"/>
      <c r="J15" s="214"/>
      <c r="K15" s="214"/>
      <c r="L15" s="214"/>
      <c r="M15" s="216"/>
      <c r="P15" s="13"/>
      <c r="Q15" s="13"/>
      <c r="R15" s="13"/>
      <c r="S15" s="13"/>
      <c r="T15" s="13"/>
    </row>
    <row r="16" spans="1:20" ht="15" customHeight="1" x14ac:dyDescent="0.3">
      <c r="A16" s="49">
        <v>7</v>
      </c>
      <c r="B16" s="135" t="s">
        <v>220</v>
      </c>
      <c r="C16" s="65" t="s">
        <v>133</v>
      </c>
      <c r="D16" s="181" t="s">
        <v>16</v>
      </c>
      <c r="E16" s="242">
        <v>4</v>
      </c>
      <c r="F16" s="248">
        <v>2</v>
      </c>
      <c r="G16" s="174">
        <v>2</v>
      </c>
      <c r="H16" s="174"/>
      <c r="I16" s="174"/>
      <c r="J16" s="174">
        <f>SUM(F16:I16)*12</f>
        <v>48</v>
      </c>
      <c r="K16" s="174">
        <f t="shared" ref="K16" si="2">E16*25-J16</f>
        <v>52</v>
      </c>
      <c r="L16" s="174" t="s">
        <v>23</v>
      </c>
      <c r="M16" s="175"/>
      <c r="N16" s="94"/>
      <c r="P16" s="13"/>
      <c r="Q16" s="13"/>
      <c r="R16" s="13"/>
      <c r="S16" s="13"/>
      <c r="T16" s="13"/>
    </row>
    <row r="17" spans="1:20" ht="15" customHeight="1" x14ac:dyDescent="0.3">
      <c r="A17" s="50">
        <v>8</v>
      </c>
      <c r="B17" s="136" t="s">
        <v>221</v>
      </c>
      <c r="C17" s="126" t="s">
        <v>134</v>
      </c>
      <c r="D17" s="241"/>
      <c r="E17" s="241"/>
      <c r="F17" s="249"/>
      <c r="G17" s="236"/>
      <c r="H17" s="236"/>
      <c r="I17" s="236"/>
      <c r="J17" s="236"/>
      <c r="K17" s="236"/>
      <c r="L17" s="236"/>
      <c r="M17" s="238"/>
      <c r="N17" s="94"/>
      <c r="P17" s="13"/>
      <c r="Q17" s="13"/>
      <c r="R17" s="13"/>
      <c r="S17" s="13"/>
      <c r="T17" s="13"/>
    </row>
    <row r="18" spans="1:20" ht="15" customHeight="1" thickBot="1" x14ac:dyDescent="0.35">
      <c r="A18" s="55">
        <v>9</v>
      </c>
      <c r="B18" s="132" t="s">
        <v>222</v>
      </c>
      <c r="C18" s="107" t="s">
        <v>135</v>
      </c>
      <c r="D18" s="182"/>
      <c r="E18" s="243"/>
      <c r="F18" s="148"/>
      <c r="G18" s="163"/>
      <c r="H18" s="163"/>
      <c r="I18" s="163"/>
      <c r="J18" s="163"/>
      <c r="K18" s="163"/>
      <c r="L18" s="163"/>
      <c r="M18" s="164"/>
      <c r="P18" s="13"/>
      <c r="Q18" s="13"/>
      <c r="R18" s="13"/>
      <c r="S18" s="13"/>
      <c r="T18" s="13"/>
    </row>
    <row r="19" spans="1:20" ht="15" customHeight="1" x14ac:dyDescent="0.3">
      <c r="A19" s="259" t="s">
        <v>26</v>
      </c>
      <c r="B19" s="155"/>
      <c r="C19" s="156"/>
      <c r="D19" s="109" t="s">
        <v>27</v>
      </c>
      <c r="E19" s="141">
        <f t="shared" ref="E19:K19" si="3">SUM(E9:E18)</f>
        <v>30</v>
      </c>
      <c r="F19" s="59">
        <f t="shared" si="3"/>
        <v>12</v>
      </c>
      <c r="G19" s="57">
        <f t="shared" si="3"/>
        <v>9</v>
      </c>
      <c r="H19" s="57">
        <f t="shared" si="3"/>
        <v>1</v>
      </c>
      <c r="I19" s="57">
        <f t="shared" si="3"/>
        <v>0</v>
      </c>
      <c r="J19" s="143">
        <f t="shared" si="3"/>
        <v>320</v>
      </c>
      <c r="K19" s="143">
        <f t="shared" si="3"/>
        <v>430</v>
      </c>
      <c r="L19" s="84" t="s">
        <v>28</v>
      </c>
      <c r="M19" s="85" t="s">
        <v>24</v>
      </c>
      <c r="P19" s="13"/>
      <c r="Q19" s="13"/>
      <c r="R19" s="13"/>
      <c r="S19" s="13"/>
      <c r="T19" s="13"/>
    </row>
    <row r="20" spans="1:20" ht="15" customHeight="1" thickBot="1" x14ac:dyDescent="0.35">
      <c r="A20" s="260"/>
      <c r="B20" s="144"/>
      <c r="C20" s="161"/>
      <c r="D20" s="110" t="s">
        <v>29</v>
      </c>
      <c r="E20" s="142"/>
      <c r="F20" s="111">
        <f>COUNT(F9:F18)</f>
        <v>6</v>
      </c>
      <c r="G20" s="16">
        <f>COUNT(G9:G18)</f>
        <v>5</v>
      </c>
      <c r="H20" s="16">
        <f>COUNT(H9:H18)</f>
        <v>1</v>
      </c>
      <c r="I20" s="16">
        <f>COUNT(I9:I18)</f>
        <v>0</v>
      </c>
      <c r="J20" s="144"/>
      <c r="K20" s="144"/>
      <c r="L20" s="17">
        <f>COUNTIF(L1:L19,"=E")</f>
        <v>4</v>
      </c>
      <c r="M20" s="18">
        <f>COUNTIF(L1:L19,"=V")+COUNTIF(L1:L19,"=C")</f>
        <v>3</v>
      </c>
      <c r="P20" s="13"/>
      <c r="Q20" s="13"/>
      <c r="R20" s="13"/>
      <c r="S20" s="13"/>
      <c r="T20" s="13"/>
    </row>
    <row r="21" spans="1:20" ht="15" customHeight="1" thickBot="1" x14ac:dyDescent="0.35">
      <c r="A21" s="255" t="s">
        <v>73</v>
      </c>
      <c r="B21" s="256"/>
      <c r="C21" s="256"/>
      <c r="D21" s="256"/>
      <c r="E21" s="257"/>
      <c r="F21" s="257"/>
      <c r="G21" s="257"/>
      <c r="H21" s="257"/>
      <c r="I21" s="257"/>
      <c r="J21" s="257"/>
      <c r="K21" s="257"/>
      <c r="L21" s="257"/>
      <c r="M21" s="258"/>
      <c r="P21" s="13"/>
      <c r="Q21" s="12"/>
      <c r="R21" s="13"/>
      <c r="S21" s="13"/>
      <c r="T21" s="13"/>
    </row>
    <row r="22" spans="1:20" ht="15" customHeight="1" x14ac:dyDescent="0.3">
      <c r="A22" s="96">
        <v>10</v>
      </c>
      <c r="B22" s="135" t="s">
        <v>223</v>
      </c>
      <c r="C22" s="66" t="s">
        <v>228</v>
      </c>
      <c r="D22" s="86" t="s">
        <v>16</v>
      </c>
      <c r="E22" s="21">
        <v>10</v>
      </c>
      <c r="F22" s="23"/>
      <c r="G22" s="20"/>
      <c r="H22" s="20"/>
      <c r="I22" s="20"/>
      <c r="J22" s="136">
        <f t="shared" ref="J22" si="4">SUM(F22:I22)*14</f>
        <v>0</v>
      </c>
      <c r="K22" s="20">
        <f>E22*25-J22</f>
        <v>250</v>
      </c>
      <c r="L22" s="225" t="s">
        <v>23</v>
      </c>
      <c r="M22" s="226"/>
      <c r="P22" s="13"/>
      <c r="Q22" s="12"/>
      <c r="R22" s="13"/>
      <c r="S22" s="13"/>
      <c r="T22" s="13"/>
    </row>
    <row r="23" spans="1:20" ht="15" customHeight="1" x14ac:dyDescent="0.3">
      <c r="A23" s="96">
        <v>11</v>
      </c>
      <c r="B23" s="136" t="s">
        <v>224</v>
      </c>
      <c r="C23" s="95" t="s">
        <v>51</v>
      </c>
      <c r="D23" s="90" t="s">
        <v>15</v>
      </c>
      <c r="E23" s="89">
        <v>3</v>
      </c>
      <c r="F23" s="92">
        <v>1</v>
      </c>
      <c r="G23" s="62">
        <v>1</v>
      </c>
      <c r="H23" s="62"/>
      <c r="I23" s="62"/>
      <c r="J23" s="132">
        <f t="shared" ref="J23" si="5">SUM(F23:I23)*12</f>
        <v>24</v>
      </c>
      <c r="K23" s="20">
        <f t="shared" ref="K23:K26" si="6">E23*25-J23</f>
        <v>51</v>
      </c>
      <c r="L23" s="149" t="s">
        <v>23</v>
      </c>
      <c r="M23" s="150"/>
      <c r="P23" s="13"/>
      <c r="Q23" s="12"/>
      <c r="R23" s="28"/>
      <c r="S23" s="28"/>
      <c r="T23" s="28"/>
    </row>
    <row r="24" spans="1:20" ht="28.8" x14ac:dyDescent="0.3">
      <c r="A24" s="96">
        <v>12</v>
      </c>
      <c r="B24" s="136" t="s">
        <v>225</v>
      </c>
      <c r="C24" s="95" t="s">
        <v>52</v>
      </c>
      <c r="D24" s="90" t="s">
        <v>15</v>
      </c>
      <c r="E24" s="89">
        <v>2</v>
      </c>
      <c r="F24" s="250" t="s">
        <v>53</v>
      </c>
      <c r="G24" s="251"/>
      <c r="H24" s="251"/>
      <c r="I24" s="252"/>
      <c r="J24" s="20">
        <v>36</v>
      </c>
      <c r="K24" s="20">
        <f t="shared" si="6"/>
        <v>14</v>
      </c>
      <c r="L24" s="149" t="s">
        <v>24</v>
      </c>
      <c r="M24" s="150"/>
      <c r="P24" s="13"/>
      <c r="Q24" s="12"/>
      <c r="R24" s="28"/>
      <c r="S24" s="28"/>
      <c r="T24" s="28"/>
    </row>
    <row r="25" spans="1:20" ht="15" customHeight="1" x14ac:dyDescent="0.3">
      <c r="A25" s="96">
        <v>13</v>
      </c>
      <c r="B25" s="136" t="s">
        <v>226</v>
      </c>
      <c r="C25" s="95" t="s">
        <v>54</v>
      </c>
      <c r="D25" s="90" t="s">
        <v>15</v>
      </c>
      <c r="E25" s="89">
        <v>5</v>
      </c>
      <c r="F25" s="92"/>
      <c r="G25" s="62"/>
      <c r="H25" s="62"/>
      <c r="I25" s="62"/>
      <c r="J25" s="20">
        <f t="shared" ref="J25" si="7">SUM(F25:I25)*14</f>
        <v>0</v>
      </c>
      <c r="K25" s="20">
        <f t="shared" si="6"/>
        <v>125</v>
      </c>
      <c r="L25" s="149" t="s">
        <v>23</v>
      </c>
      <c r="M25" s="150"/>
      <c r="P25" s="13"/>
      <c r="Q25" s="12"/>
      <c r="R25" s="28"/>
      <c r="S25" s="28"/>
      <c r="T25" s="28"/>
    </row>
    <row r="26" spans="1:20" ht="15.75" customHeight="1" thickBot="1" x14ac:dyDescent="0.35">
      <c r="A26" s="51">
        <v>14</v>
      </c>
      <c r="B26" s="133" t="s">
        <v>227</v>
      </c>
      <c r="C26" s="67" t="s">
        <v>55</v>
      </c>
      <c r="D26" s="22" t="s">
        <v>15</v>
      </c>
      <c r="E26" s="75">
        <v>3</v>
      </c>
      <c r="F26" s="146" t="s">
        <v>132</v>
      </c>
      <c r="G26" s="147"/>
      <c r="H26" s="147"/>
      <c r="I26" s="148"/>
      <c r="J26" s="17">
        <v>56</v>
      </c>
      <c r="K26" s="17">
        <f t="shared" si="6"/>
        <v>19</v>
      </c>
      <c r="L26" s="163" t="s">
        <v>24</v>
      </c>
      <c r="M26" s="164"/>
      <c r="P26" s="13"/>
      <c r="Q26" s="12"/>
      <c r="R26" s="13"/>
      <c r="S26" s="13"/>
      <c r="T26" s="13"/>
    </row>
    <row r="27" spans="1:20" ht="18" customHeight="1" thickBot="1" x14ac:dyDescent="0.35">
      <c r="A27" s="190"/>
      <c r="B27" s="190"/>
      <c r="C27" s="190"/>
      <c r="D27" s="190"/>
      <c r="E27" s="190"/>
      <c r="F27" s="3"/>
      <c r="G27" s="3"/>
      <c r="H27" s="1"/>
      <c r="I27" s="1"/>
      <c r="J27" s="3"/>
      <c r="K27" s="3"/>
      <c r="L27" s="261"/>
      <c r="M27" s="261"/>
      <c r="P27" s="13"/>
      <c r="Q27" s="13"/>
      <c r="R27" s="13"/>
      <c r="S27" s="13"/>
      <c r="T27" s="13"/>
    </row>
    <row r="28" spans="1:20" ht="15" customHeight="1" x14ac:dyDescent="0.3">
      <c r="B28" s="151" t="s">
        <v>32</v>
      </c>
      <c r="C28" s="40" t="str">
        <f>Sem_I!C26</f>
        <v>Discipline Obligatorii:</v>
      </c>
      <c r="D28" s="154">
        <f>SUM(F9:I14)</f>
        <v>18</v>
      </c>
      <c r="E28" s="155"/>
      <c r="F28" s="155"/>
      <c r="G28" s="155"/>
      <c r="H28" s="155"/>
      <c r="I28" s="155"/>
      <c r="J28" s="155"/>
      <c r="K28" s="155"/>
      <c r="L28" s="155"/>
      <c r="M28" s="156"/>
      <c r="P28" s="13"/>
      <c r="Q28" s="13"/>
      <c r="R28" s="13"/>
      <c r="S28" s="13"/>
      <c r="T28" s="13"/>
    </row>
    <row r="29" spans="1:20" ht="15" customHeight="1" x14ac:dyDescent="0.3">
      <c r="B29" s="152"/>
      <c r="C29" s="41" t="str">
        <f>Sem_I!C27</f>
        <v>Discipline Opționale:</v>
      </c>
      <c r="D29" s="157">
        <f>SUM(F16:I18)</f>
        <v>4</v>
      </c>
      <c r="E29" s="158"/>
      <c r="F29" s="158"/>
      <c r="G29" s="158"/>
      <c r="H29" s="158"/>
      <c r="I29" s="158"/>
      <c r="J29" s="158"/>
      <c r="K29" s="158"/>
      <c r="L29" s="158"/>
      <c r="M29" s="159"/>
      <c r="P29" s="13"/>
      <c r="Q29" s="13"/>
      <c r="R29" s="13"/>
      <c r="S29" s="13"/>
      <c r="T29" s="13"/>
    </row>
    <row r="30" spans="1:20" ht="15" thickBot="1" x14ac:dyDescent="0.35">
      <c r="B30" s="153"/>
      <c r="C30" s="42" t="str">
        <f>Sem_I!C28</f>
        <v>Discipline Facultative:</v>
      </c>
      <c r="D30" s="160">
        <f>SUM(F23:I26)</f>
        <v>2</v>
      </c>
      <c r="E30" s="144"/>
      <c r="F30" s="144"/>
      <c r="G30" s="144"/>
      <c r="H30" s="144"/>
      <c r="I30" s="144"/>
      <c r="J30" s="144"/>
      <c r="K30" s="144"/>
      <c r="L30" s="144"/>
      <c r="M30" s="161"/>
      <c r="P30" s="13"/>
      <c r="Q30" s="13"/>
      <c r="R30" s="13"/>
      <c r="S30" s="13"/>
      <c r="T30" s="13"/>
    </row>
    <row r="31" spans="1:20" x14ac:dyDescent="0.3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P31" s="13"/>
      <c r="Q31" s="13"/>
      <c r="R31" s="13"/>
      <c r="S31" s="13"/>
      <c r="T31" s="13"/>
    </row>
    <row r="32" spans="1:20" x14ac:dyDescent="0.3">
      <c r="B32" s="4" t="s">
        <v>36</v>
      </c>
      <c r="C32" s="9"/>
      <c r="D32" s="1"/>
      <c r="E32" s="162" t="s">
        <v>37</v>
      </c>
      <c r="F32" s="162"/>
      <c r="G32" s="4"/>
      <c r="H32" s="1"/>
      <c r="I32" s="1"/>
      <c r="J32" s="165" t="s">
        <v>38</v>
      </c>
      <c r="K32" s="165"/>
      <c r="L32" s="165"/>
      <c r="M32" s="165"/>
      <c r="P32" s="13"/>
      <c r="Q32" s="13"/>
      <c r="R32" s="13"/>
      <c r="S32" s="13"/>
      <c r="T32" s="13"/>
    </row>
    <row r="33" spans="1:20" x14ac:dyDescent="0.3">
      <c r="B33" s="170" t="str">
        <f>Sem_I!B31</f>
        <v>Mihnea-Cosmin COSTOIU</v>
      </c>
      <c r="C33" s="170"/>
      <c r="D33" s="166" t="str">
        <f>Sem_I!D31</f>
        <v>Carmen-Constantina NENU</v>
      </c>
      <c r="E33" s="166"/>
      <c r="F33" s="166"/>
      <c r="G33" s="166"/>
      <c r="H33" s="166"/>
      <c r="I33" s="166"/>
      <c r="J33" s="167" t="str">
        <f>Sem_I!J31</f>
        <v>Luminiţa ŞERBĂNESCU</v>
      </c>
      <c r="K33" s="167"/>
      <c r="L33" s="167"/>
      <c r="M33" s="167"/>
      <c r="P33" s="13"/>
      <c r="Q33" s="13"/>
      <c r="R33" s="13"/>
      <c r="S33" s="13"/>
      <c r="T33" s="13"/>
    </row>
    <row r="34" spans="1:20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P34" s="13"/>
      <c r="Q34" s="13"/>
      <c r="R34" s="13"/>
      <c r="S34" s="13"/>
      <c r="T34" s="13"/>
    </row>
    <row r="35" spans="1:20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P35" s="13"/>
      <c r="Q35" s="13"/>
      <c r="R35" s="13"/>
      <c r="S35" s="13"/>
      <c r="T35" s="13"/>
    </row>
    <row r="36" spans="1:20" ht="15" customHeight="1" x14ac:dyDescent="0.3">
      <c r="B36" s="1"/>
      <c r="C36" s="1"/>
      <c r="H36" s="4"/>
      <c r="I36" s="4"/>
      <c r="J36" s="1"/>
      <c r="K36" s="1"/>
      <c r="L36" s="1"/>
    </row>
    <row r="37" spans="1:20" ht="15" customHeight="1" x14ac:dyDescent="0.3">
      <c r="B37" s="1"/>
      <c r="C37" s="1"/>
      <c r="H37" s="4"/>
      <c r="I37" s="4"/>
      <c r="J37" s="1"/>
      <c r="K37" s="1"/>
      <c r="L37" s="1"/>
    </row>
    <row r="38" spans="1:20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20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20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20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20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20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20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20" x14ac:dyDescent="0.3">
      <c r="B45" s="1"/>
      <c r="C45" s="1"/>
      <c r="H45" s="1"/>
      <c r="I45" s="1"/>
      <c r="J45" s="1"/>
      <c r="K45" s="1"/>
      <c r="L45" s="1"/>
    </row>
    <row r="46" spans="1:20" x14ac:dyDescent="0.3">
      <c r="B46" s="1"/>
      <c r="C46" s="1"/>
      <c r="H46" s="1"/>
      <c r="I46" s="1"/>
      <c r="J46" s="1"/>
      <c r="K46" s="1"/>
      <c r="L46" s="1"/>
    </row>
    <row r="47" spans="1:20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20" x14ac:dyDescent="0.3">
      <c r="A48" s="168" t="s">
        <v>76</v>
      </c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</row>
    <row r="49" spans="1:13" x14ac:dyDescent="0.3">
      <c r="A49" s="169" t="s">
        <v>40</v>
      </c>
      <c r="B49" s="169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</row>
    <row r="50" spans="1:13" x14ac:dyDescent="0.3">
      <c r="B50" s="1"/>
      <c r="C50" s="1"/>
      <c r="H50" s="1"/>
      <c r="I50" s="1"/>
      <c r="J50" s="1"/>
      <c r="K50" s="1"/>
      <c r="L50" s="1"/>
    </row>
    <row r="51" spans="1:13" ht="14.4" customHeight="1" x14ac:dyDescent="0.3">
      <c r="B51" s="1"/>
      <c r="C51" s="1"/>
      <c r="D51" s="4"/>
      <c r="E51" s="4"/>
      <c r="F51" s="4"/>
      <c r="G51" s="4"/>
      <c r="H51" s="1"/>
      <c r="I51" s="1"/>
      <c r="J51" s="1"/>
      <c r="K51" s="1"/>
      <c r="L51" s="1"/>
    </row>
    <row r="52" spans="1:13" x14ac:dyDescent="0.3">
      <c r="B52" s="1"/>
      <c r="C52" s="1"/>
      <c r="D52" s="4"/>
      <c r="E52" s="4"/>
      <c r="F52" s="4"/>
      <c r="G52" s="4"/>
      <c r="H52" s="1"/>
      <c r="I52" s="1"/>
      <c r="J52" s="1"/>
      <c r="K52" s="1"/>
      <c r="L52" s="1"/>
    </row>
    <row r="53" spans="1:13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3" x14ac:dyDescent="0.3">
      <c r="B54" s="1"/>
      <c r="C54" s="1"/>
      <c r="D54" s="1"/>
      <c r="E54" s="4"/>
      <c r="F54" s="4"/>
      <c r="G54" s="4"/>
      <c r="H54" s="1"/>
      <c r="I54" s="1"/>
      <c r="J54" s="1"/>
      <c r="K54" s="1"/>
      <c r="L54" s="1"/>
    </row>
    <row r="55" spans="1:13" x14ac:dyDescent="0.3">
      <c r="B55" s="1"/>
      <c r="C55" s="1"/>
      <c r="D55" s="1"/>
      <c r="E55" s="4"/>
      <c r="F55" s="4"/>
      <c r="G55" s="4"/>
      <c r="H55" s="1"/>
      <c r="I55" s="1"/>
      <c r="J55" s="1"/>
      <c r="K55" s="1"/>
      <c r="L55" s="1"/>
    </row>
    <row r="56" spans="1:13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3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3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</sheetData>
  <sheetProtection formatCells="0" formatRows="0" insertRows="0" insertHyperlinks="0" deleteRows="0" sort="0" autoFilter="0" pivotTables="0"/>
  <protectedRanges>
    <protectedRange sqref="K1:L1 I9:K13 J23 E22:M22 E9:E13 F14:XFD14 N9:XFD13 D16:XFD18 A16:A18 A9:A14 A22:A26" name="Editabil"/>
    <protectedRange sqref="B9:B14" name="Editabil_1_1"/>
    <protectedRange sqref="B16:B18" name="Editabil_1_1_1"/>
    <protectedRange sqref="B22:B26" name="Editabil_1_1_2"/>
  </protectedRanges>
  <mergeCells count="60">
    <mergeCell ref="A48:M48"/>
    <mergeCell ref="A49:M49"/>
    <mergeCell ref="F16:F18"/>
    <mergeCell ref="G16:G18"/>
    <mergeCell ref="H16:H18"/>
    <mergeCell ref="I16:I18"/>
    <mergeCell ref="J16:J18"/>
    <mergeCell ref="E16:E18"/>
    <mergeCell ref="L27:M27"/>
    <mergeCell ref="F24:I24"/>
    <mergeCell ref="L26:M26"/>
    <mergeCell ref="L23:M23"/>
    <mergeCell ref="L24:M24"/>
    <mergeCell ref="L25:M25"/>
    <mergeCell ref="A6:A7"/>
    <mergeCell ref="A8:M8"/>
    <mergeCell ref="A15:M15"/>
    <mergeCell ref="A21:M21"/>
    <mergeCell ref="A19:C20"/>
    <mergeCell ref="F6:I6"/>
    <mergeCell ref="J6:K6"/>
    <mergeCell ref="L6:M7"/>
    <mergeCell ref="L9:M9"/>
    <mergeCell ref="E19:E20"/>
    <mergeCell ref="J19:J20"/>
    <mergeCell ref="K19:K20"/>
    <mergeCell ref="D16:D18"/>
    <mergeCell ref="L10:M10"/>
    <mergeCell ref="L11:M11"/>
    <mergeCell ref="L12:M12"/>
    <mergeCell ref="C4:G4"/>
    <mergeCell ref="K4:L4"/>
    <mergeCell ref="B6:B7"/>
    <mergeCell ref="C6:C7"/>
    <mergeCell ref="D6:D7"/>
    <mergeCell ref="E6:E7"/>
    <mergeCell ref="K1:L1"/>
    <mergeCell ref="B2:C2"/>
    <mergeCell ref="K2:L2"/>
    <mergeCell ref="C3:G3"/>
    <mergeCell ref="K3:L3"/>
    <mergeCell ref="D1:H1"/>
    <mergeCell ref="D2:H2"/>
    <mergeCell ref="L13:M13"/>
    <mergeCell ref="L14:M14"/>
    <mergeCell ref="L22:M22"/>
    <mergeCell ref="K16:K18"/>
    <mergeCell ref="L16:M18"/>
    <mergeCell ref="F14:I14"/>
    <mergeCell ref="B33:C33"/>
    <mergeCell ref="D33:I33"/>
    <mergeCell ref="J33:M33"/>
    <mergeCell ref="J32:M32"/>
    <mergeCell ref="E32:F32"/>
    <mergeCell ref="A27:E27"/>
    <mergeCell ref="B28:B30"/>
    <mergeCell ref="D28:M28"/>
    <mergeCell ref="D29:M29"/>
    <mergeCell ref="D30:M30"/>
    <mergeCell ref="F26:I26"/>
  </mergeCells>
  <conditionalFormatting sqref="D28:D47 D1:D17 D19:D26">
    <cfRule type="cellIs" dxfId="30" priority="1" operator="equal">
      <formula>"DI"</formula>
    </cfRule>
    <cfRule type="cellIs" dxfId="29" priority="2" operator="equal">
      <formula>"DM"</formula>
    </cfRule>
    <cfRule type="cellIs" dxfId="28" priority="3" operator="equal">
      <formula>"DJ"</formula>
    </cfRule>
    <cfRule type="cellIs" dxfId="27" priority="4" operator="equal">
      <formula>"D"</formula>
    </cfRule>
    <cfRule type="cellIs" dxfId="26" priority="5" operator="equal">
      <formula>"SI"</formula>
    </cfRule>
    <cfRule type="cellIs" dxfId="25" priority="6" operator="equal">
      <formula>"SM"</formula>
    </cfRule>
    <cfRule type="cellIs" dxfId="24" priority="7" operator="equal">
      <formula>"SJ"</formula>
    </cfRule>
    <cfRule type="cellIs" dxfId="23" priority="8" operator="equal">
      <formula>"S"</formula>
    </cfRule>
    <cfRule type="cellIs" dxfId="22" priority="10" operator="equal">
      <formula>"C"</formula>
    </cfRule>
    <cfRule type="cellIs" dxfId="21" priority="11" operator="equal">
      <formula>"F"</formula>
    </cfRule>
    <cfRule type="cellIs" dxfId="20" priority="12" operator="equal">
      <formula>"DS"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99" orientation="landscape" horizontalDpi="300" verticalDpi="300" r:id="rId1"/>
  <rowBreaks count="1" manualBreakCount="1">
    <brk id="34" max="1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zoomScale="72" zoomScaleSheetLayoutView="70" workbookViewId="0">
      <selection activeCell="A28" sqref="A28:M28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4.6640625" style="6" customWidth="1"/>
    <col min="20" max="20" width="10.109375" customWidth="1"/>
  </cols>
  <sheetData>
    <row r="1" spans="1:20" ht="57" customHeight="1" x14ac:dyDescent="0.35">
      <c r="B1" s="3"/>
      <c r="C1" s="4"/>
      <c r="D1" s="191" t="s">
        <v>0</v>
      </c>
      <c r="E1" s="191"/>
      <c r="F1" s="191"/>
      <c r="G1" s="191"/>
      <c r="H1" s="191"/>
      <c r="I1" s="2"/>
      <c r="J1" s="5"/>
      <c r="K1" s="190"/>
      <c r="L1" s="190"/>
      <c r="P1" s="108"/>
      <c r="Q1" s="108"/>
      <c r="R1" s="108"/>
      <c r="S1" s="108"/>
      <c r="T1" s="108"/>
    </row>
    <row r="2" spans="1:20" ht="15" customHeight="1" x14ac:dyDescent="0.3">
      <c r="B2" s="170"/>
      <c r="C2" s="170"/>
      <c r="D2" s="162" t="str">
        <f>Sem_I!D2</f>
        <v>2024 - 2027</v>
      </c>
      <c r="E2" s="162"/>
      <c r="F2" s="162"/>
      <c r="G2" s="162"/>
      <c r="H2" s="162"/>
      <c r="J2" s="8" t="str">
        <f>Sem_I!J2</f>
        <v>Anul universitar:</v>
      </c>
      <c r="K2" s="170" t="s">
        <v>77</v>
      </c>
      <c r="L2" s="170"/>
      <c r="P2" s="13"/>
      <c r="Q2" s="13"/>
      <c r="R2" s="13"/>
      <c r="S2" s="13"/>
      <c r="T2" s="13"/>
    </row>
    <row r="3" spans="1:20" x14ac:dyDescent="0.3">
      <c r="B3" s="7" t="s">
        <v>2</v>
      </c>
      <c r="C3" s="170" t="str">
        <f>Sem_I!C3</f>
        <v>Contabilitate</v>
      </c>
      <c r="D3" s="170"/>
      <c r="E3" s="170"/>
      <c r="F3" s="170"/>
      <c r="G3" s="170"/>
      <c r="J3" s="8" t="str">
        <f>Sem_I!J3</f>
        <v>Anul de studii:</v>
      </c>
      <c r="K3" s="170" t="s">
        <v>63</v>
      </c>
      <c r="L3" s="170"/>
      <c r="P3" s="13"/>
      <c r="Q3" s="13"/>
      <c r="R3" s="13"/>
      <c r="S3" s="13"/>
      <c r="T3" s="13"/>
    </row>
    <row r="4" spans="1:20" x14ac:dyDescent="0.3">
      <c r="B4" s="7" t="s">
        <v>5</v>
      </c>
      <c r="C4" s="170" t="str">
        <f>Sem_I!C4</f>
        <v>Contabilitate şi informatică de gestiune, I.F.R.</v>
      </c>
      <c r="D4" s="170"/>
      <c r="E4" s="170"/>
      <c r="F4" s="170"/>
      <c r="G4" s="170"/>
      <c r="J4" s="8" t="str">
        <f>Sem_I!J4</f>
        <v>Semestrul:</v>
      </c>
      <c r="K4" s="170" t="s">
        <v>4</v>
      </c>
      <c r="L4" s="170"/>
      <c r="P4" s="13"/>
      <c r="Q4" s="13"/>
      <c r="R4" s="13"/>
      <c r="S4" s="13"/>
      <c r="T4" s="13"/>
    </row>
    <row r="5" spans="1:20" s="33" customFormat="1" ht="12" customHeight="1" thickBot="1" x14ac:dyDescent="0.25">
      <c r="A5" s="30"/>
      <c r="B5" s="31"/>
      <c r="C5" s="32"/>
      <c r="D5" s="32"/>
      <c r="E5" s="32"/>
      <c r="F5" s="32"/>
      <c r="G5" s="32"/>
      <c r="J5" s="34"/>
      <c r="K5" s="35"/>
      <c r="L5" s="32"/>
      <c r="M5" s="30"/>
      <c r="P5" s="13"/>
      <c r="Q5" s="13"/>
      <c r="R5" s="13"/>
      <c r="S5" s="13"/>
      <c r="T5" s="13"/>
    </row>
    <row r="6" spans="1:20" s="1" customFormat="1" ht="20.100000000000001" customHeight="1" x14ac:dyDescent="0.3">
      <c r="A6" s="199" t="s">
        <v>64</v>
      </c>
      <c r="B6" s="195" t="s">
        <v>8</v>
      </c>
      <c r="C6" s="195" t="s">
        <v>9</v>
      </c>
      <c r="D6" s="195" t="s">
        <v>10</v>
      </c>
      <c r="E6" s="197" t="s">
        <v>11</v>
      </c>
      <c r="F6" s="195" t="s">
        <v>12</v>
      </c>
      <c r="G6" s="195"/>
      <c r="H6" s="195"/>
      <c r="I6" s="195"/>
      <c r="J6" s="195" t="s">
        <v>13</v>
      </c>
      <c r="K6" s="195"/>
      <c r="L6" s="195" t="s">
        <v>14</v>
      </c>
      <c r="M6" s="201"/>
      <c r="P6" s="13"/>
      <c r="Q6" s="13"/>
      <c r="R6" s="13"/>
      <c r="S6" s="13"/>
      <c r="T6" s="13"/>
    </row>
    <row r="7" spans="1:20" ht="15" thickBot="1" x14ac:dyDescent="0.35">
      <c r="A7" s="203"/>
      <c r="B7" s="204"/>
      <c r="C7" s="204"/>
      <c r="D7" s="204"/>
      <c r="E7" s="209"/>
      <c r="F7" s="114" t="s">
        <v>15</v>
      </c>
      <c r="G7" s="114" t="s">
        <v>16</v>
      </c>
      <c r="H7" s="114" t="s">
        <v>17</v>
      </c>
      <c r="I7" s="114" t="s">
        <v>18</v>
      </c>
      <c r="J7" s="114" t="s">
        <v>19</v>
      </c>
      <c r="K7" s="114" t="s">
        <v>20</v>
      </c>
      <c r="L7" s="204"/>
      <c r="M7" s="210"/>
      <c r="P7" s="13"/>
      <c r="Q7" s="13"/>
      <c r="R7" s="13"/>
      <c r="S7" s="13"/>
      <c r="T7" s="13"/>
    </row>
    <row r="8" spans="1:20" ht="15" thickBot="1" x14ac:dyDescent="0.35">
      <c r="A8" s="192" t="s">
        <v>21</v>
      </c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4"/>
      <c r="P8" s="13"/>
      <c r="Q8" s="13"/>
      <c r="R8" s="13"/>
      <c r="S8" s="13"/>
      <c r="T8" s="13"/>
    </row>
    <row r="9" spans="1:20" ht="15" customHeight="1" x14ac:dyDescent="0.3">
      <c r="A9" s="45">
        <v>1</v>
      </c>
      <c r="B9" s="19"/>
      <c r="C9" s="65"/>
      <c r="D9" s="25" t="s">
        <v>22</v>
      </c>
      <c r="E9" s="25"/>
      <c r="F9" s="26"/>
      <c r="G9" s="19"/>
      <c r="H9" s="19"/>
      <c r="I9" s="19"/>
      <c r="J9" s="19">
        <f>SUM(F9:I9)*14</f>
        <v>0</v>
      </c>
      <c r="K9" s="19">
        <f>E9*25-J9</f>
        <v>0</v>
      </c>
      <c r="L9" s="174" t="s">
        <v>23</v>
      </c>
      <c r="M9" s="175"/>
      <c r="P9" s="13"/>
      <c r="Q9" s="13"/>
      <c r="R9" s="13"/>
      <c r="S9" s="13"/>
      <c r="T9" s="13"/>
    </row>
    <row r="10" spans="1:20" ht="15" customHeight="1" x14ac:dyDescent="0.3">
      <c r="A10" s="43">
        <v>2</v>
      </c>
      <c r="B10" s="20"/>
      <c r="C10" s="66"/>
      <c r="D10" s="21"/>
      <c r="E10" s="21"/>
      <c r="F10" s="23"/>
      <c r="G10" s="20"/>
      <c r="H10" s="20"/>
      <c r="I10" s="20"/>
      <c r="J10" s="20">
        <f>SUM(F10:I10)*14</f>
        <v>0</v>
      </c>
      <c r="K10" s="20">
        <f>E10*25-J10</f>
        <v>0</v>
      </c>
      <c r="L10" s="149" t="s">
        <v>24</v>
      </c>
      <c r="M10" s="150"/>
      <c r="P10" s="13"/>
      <c r="Q10" s="13"/>
      <c r="R10" s="13"/>
      <c r="S10" s="13"/>
      <c r="T10" s="13"/>
    </row>
    <row r="11" spans="1:20" ht="15" customHeight="1" x14ac:dyDescent="0.3">
      <c r="A11" s="43">
        <v>3</v>
      </c>
      <c r="B11" s="20"/>
      <c r="C11" s="66"/>
      <c r="D11" s="21" t="s">
        <v>15</v>
      </c>
      <c r="E11" s="21">
        <v>5</v>
      </c>
      <c r="F11" s="23">
        <v>4</v>
      </c>
      <c r="G11" s="20">
        <v>2</v>
      </c>
      <c r="H11" s="20"/>
      <c r="I11" s="20"/>
      <c r="J11" s="20">
        <f>SUM(F11:I11)*14</f>
        <v>84</v>
      </c>
      <c r="K11" s="20">
        <f>E11*25-J11</f>
        <v>41</v>
      </c>
      <c r="L11" s="225" t="s">
        <v>23</v>
      </c>
      <c r="M11" s="226"/>
      <c r="P11" s="13"/>
      <c r="Q11" s="13"/>
      <c r="R11" s="13"/>
      <c r="S11" s="13"/>
      <c r="T11" s="13"/>
    </row>
    <row r="12" spans="1:20" x14ac:dyDescent="0.3">
      <c r="A12" s="43">
        <v>4</v>
      </c>
      <c r="B12" s="20"/>
      <c r="C12" s="66"/>
      <c r="D12" s="21"/>
      <c r="E12" s="21">
        <v>2</v>
      </c>
      <c r="F12" s="23"/>
      <c r="G12" s="20"/>
      <c r="H12" s="20"/>
      <c r="I12" s="20">
        <v>2</v>
      </c>
      <c r="J12" s="20">
        <f t="shared" ref="J12:J16" si="0">SUM(F12:I12)*14</f>
        <v>28</v>
      </c>
      <c r="K12" s="20">
        <f t="shared" ref="K12:K16" si="1">E12*25-J12</f>
        <v>22</v>
      </c>
      <c r="L12" s="225" t="s">
        <v>24</v>
      </c>
      <c r="M12" s="226"/>
      <c r="P12" s="13"/>
      <c r="Q12" s="13"/>
      <c r="R12" s="13"/>
      <c r="S12" s="13"/>
      <c r="T12" s="13"/>
    </row>
    <row r="13" spans="1:20" x14ac:dyDescent="0.3">
      <c r="A13" s="43">
        <v>5</v>
      </c>
      <c r="B13" s="20"/>
      <c r="C13" s="66"/>
      <c r="D13" s="21" t="s">
        <v>25</v>
      </c>
      <c r="E13" s="21">
        <v>3</v>
      </c>
      <c r="F13" s="23">
        <v>2</v>
      </c>
      <c r="G13" s="20">
        <v>1</v>
      </c>
      <c r="H13" s="20"/>
      <c r="I13" s="20"/>
      <c r="J13" s="20">
        <f t="shared" si="0"/>
        <v>42</v>
      </c>
      <c r="K13" s="20">
        <f t="shared" si="1"/>
        <v>33</v>
      </c>
      <c r="L13" s="149" t="s">
        <v>23</v>
      </c>
      <c r="M13" s="150"/>
      <c r="P13" s="13"/>
      <c r="Q13" s="13"/>
      <c r="R13" s="13"/>
      <c r="S13" s="13"/>
      <c r="T13" s="13"/>
    </row>
    <row r="14" spans="1:20" ht="15" customHeight="1" x14ac:dyDescent="0.3">
      <c r="A14" s="43">
        <v>6</v>
      </c>
      <c r="B14" s="20"/>
      <c r="C14" s="66"/>
      <c r="D14" s="21"/>
      <c r="E14" s="21"/>
      <c r="F14" s="23"/>
      <c r="G14" s="20"/>
      <c r="H14" s="20"/>
      <c r="I14" s="20"/>
      <c r="J14" s="20">
        <f t="shared" si="0"/>
        <v>0</v>
      </c>
      <c r="K14" s="20">
        <f t="shared" si="1"/>
        <v>0</v>
      </c>
      <c r="L14" s="225" t="s">
        <v>24</v>
      </c>
      <c r="M14" s="226"/>
      <c r="P14" s="13"/>
      <c r="Q14" s="13"/>
      <c r="R14" s="13"/>
      <c r="S14" s="13"/>
      <c r="T14" s="13"/>
    </row>
    <row r="15" spans="1:20" ht="15" customHeight="1" x14ac:dyDescent="0.3">
      <c r="A15" s="43">
        <v>7</v>
      </c>
      <c r="B15" s="20"/>
      <c r="C15" s="66"/>
      <c r="D15" s="21"/>
      <c r="E15" s="21">
        <v>5</v>
      </c>
      <c r="F15" s="23">
        <v>2</v>
      </c>
      <c r="G15" s="20">
        <v>3</v>
      </c>
      <c r="H15" s="20">
        <v>3</v>
      </c>
      <c r="I15" s="20">
        <v>3</v>
      </c>
      <c r="J15" s="20">
        <f t="shared" si="0"/>
        <v>154</v>
      </c>
      <c r="K15" s="20">
        <f t="shared" si="1"/>
        <v>-29</v>
      </c>
      <c r="L15" s="225" t="s">
        <v>23</v>
      </c>
      <c r="M15" s="226"/>
      <c r="P15" s="13"/>
      <c r="Q15" s="13"/>
      <c r="R15" s="13"/>
      <c r="S15" s="13"/>
      <c r="T15" s="13"/>
    </row>
    <row r="16" spans="1:20" ht="15" thickBot="1" x14ac:dyDescent="0.35">
      <c r="A16" s="44">
        <v>8</v>
      </c>
      <c r="B16" s="17"/>
      <c r="C16" s="67"/>
      <c r="D16" s="22"/>
      <c r="E16" s="22"/>
      <c r="F16" s="24"/>
      <c r="G16" s="17"/>
      <c r="H16" s="17"/>
      <c r="I16" s="17"/>
      <c r="J16" s="20">
        <f t="shared" si="0"/>
        <v>0</v>
      </c>
      <c r="K16" s="20">
        <f t="shared" si="1"/>
        <v>0</v>
      </c>
      <c r="L16" s="163" t="s">
        <v>24</v>
      </c>
      <c r="M16" s="164"/>
      <c r="P16" s="13"/>
      <c r="Q16" s="13"/>
      <c r="R16" s="13"/>
      <c r="S16" s="13"/>
      <c r="T16" s="13"/>
    </row>
    <row r="17" spans="1:20" ht="14.4" customHeight="1" thickBot="1" x14ac:dyDescent="0.35">
      <c r="A17" s="247" t="s">
        <v>72</v>
      </c>
      <c r="B17" s="215"/>
      <c r="C17" s="215"/>
      <c r="D17" s="215"/>
      <c r="E17" s="214"/>
      <c r="F17" s="214"/>
      <c r="G17" s="214"/>
      <c r="H17" s="214"/>
      <c r="I17" s="214"/>
      <c r="J17" s="214"/>
      <c r="K17" s="214"/>
      <c r="L17" s="214"/>
      <c r="M17" s="216"/>
      <c r="P17" s="13"/>
      <c r="Q17" s="13"/>
      <c r="R17" s="13"/>
      <c r="S17" s="13"/>
      <c r="T17" s="13"/>
    </row>
    <row r="18" spans="1:20" ht="15" customHeight="1" x14ac:dyDescent="0.3">
      <c r="A18" s="45">
        <v>9</v>
      </c>
      <c r="B18" s="46"/>
      <c r="C18" s="65"/>
      <c r="D18" s="181" t="s">
        <v>65</v>
      </c>
      <c r="E18" s="181"/>
      <c r="F18" s="262">
        <v>3</v>
      </c>
      <c r="G18" s="183"/>
      <c r="H18" s="183"/>
      <c r="I18" s="183"/>
      <c r="J18" s="174">
        <f t="shared" ref="J18:J24" si="2">SUM(F18:I18)*14</f>
        <v>42</v>
      </c>
      <c r="K18" s="174">
        <f t="shared" ref="K18:K24" si="3">E18*25-J18</f>
        <v>-42</v>
      </c>
      <c r="L18" s="229" t="s">
        <v>23</v>
      </c>
      <c r="M18" s="230"/>
      <c r="P18" s="13"/>
      <c r="Q18" s="13"/>
      <c r="R18" s="13"/>
      <c r="S18" s="13"/>
      <c r="T18" s="13"/>
    </row>
    <row r="19" spans="1:20" ht="15" customHeight="1" thickBot="1" x14ac:dyDescent="0.35">
      <c r="A19" s="105">
        <v>10</v>
      </c>
      <c r="B19" s="106"/>
      <c r="C19" s="107"/>
      <c r="D19" s="182"/>
      <c r="E19" s="182"/>
      <c r="F19" s="263"/>
      <c r="G19" s="184"/>
      <c r="H19" s="184"/>
      <c r="I19" s="184"/>
      <c r="J19" s="163"/>
      <c r="K19" s="163"/>
      <c r="L19" s="231"/>
      <c r="M19" s="232"/>
      <c r="P19" s="13"/>
      <c r="Q19" s="13"/>
      <c r="R19" s="13"/>
      <c r="S19" s="13"/>
      <c r="T19" s="13"/>
    </row>
    <row r="20" spans="1:20" ht="15" customHeight="1" x14ac:dyDescent="0.3">
      <c r="A20" s="45">
        <v>11</v>
      </c>
      <c r="B20" s="46"/>
      <c r="C20" s="65"/>
      <c r="D20" s="181" t="s">
        <v>50</v>
      </c>
      <c r="E20" s="181"/>
      <c r="F20" s="185"/>
      <c r="G20" s="183"/>
      <c r="H20" s="183"/>
      <c r="I20" s="183"/>
      <c r="J20" s="183">
        <f t="shared" si="2"/>
        <v>0</v>
      </c>
      <c r="K20" s="183">
        <f t="shared" si="3"/>
        <v>0</v>
      </c>
      <c r="L20" s="229"/>
      <c r="M20" s="230"/>
      <c r="P20" s="13"/>
      <c r="Q20" s="13"/>
      <c r="R20" s="13"/>
      <c r="S20" s="13"/>
      <c r="T20" s="13"/>
    </row>
    <row r="21" spans="1:20" ht="15" customHeight="1" thickBot="1" x14ac:dyDescent="0.35">
      <c r="A21" s="105">
        <v>12</v>
      </c>
      <c r="B21" s="106"/>
      <c r="C21" s="107"/>
      <c r="D21" s="182"/>
      <c r="E21" s="182"/>
      <c r="F21" s="186"/>
      <c r="G21" s="184"/>
      <c r="H21" s="184"/>
      <c r="I21" s="184"/>
      <c r="J21" s="184"/>
      <c r="K21" s="184"/>
      <c r="L21" s="231"/>
      <c r="M21" s="232"/>
      <c r="P21" s="13"/>
      <c r="Q21" s="13"/>
      <c r="R21" s="13"/>
      <c r="S21" s="13"/>
      <c r="T21" s="13"/>
    </row>
    <row r="22" spans="1:20" ht="15" customHeight="1" x14ac:dyDescent="0.3">
      <c r="A22" s="45">
        <v>13</v>
      </c>
      <c r="B22" s="46"/>
      <c r="C22" s="65"/>
      <c r="D22" s="181"/>
      <c r="E22" s="181"/>
      <c r="F22" s="262"/>
      <c r="G22" s="183"/>
      <c r="H22" s="183"/>
      <c r="I22" s="183"/>
      <c r="J22" s="174">
        <f t="shared" si="2"/>
        <v>0</v>
      </c>
      <c r="K22" s="174">
        <f t="shared" si="3"/>
        <v>0</v>
      </c>
      <c r="L22" s="229"/>
      <c r="M22" s="230"/>
      <c r="P22" s="13"/>
      <c r="Q22" s="13"/>
      <c r="R22" s="13"/>
      <c r="S22" s="13"/>
      <c r="T22" s="13"/>
    </row>
    <row r="23" spans="1:20" ht="15" thickBot="1" x14ac:dyDescent="0.35">
      <c r="A23" s="105">
        <v>14</v>
      </c>
      <c r="B23" s="47"/>
      <c r="C23" s="67"/>
      <c r="D23" s="182"/>
      <c r="E23" s="182"/>
      <c r="F23" s="263"/>
      <c r="G23" s="184"/>
      <c r="H23" s="184"/>
      <c r="I23" s="184"/>
      <c r="J23" s="163"/>
      <c r="K23" s="163"/>
      <c r="L23" s="231"/>
      <c r="M23" s="232"/>
      <c r="P23" s="13"/>
      <c r="Q23" s="13"/>
      <c r="R23" s="13"/>
      <c r="S23" s="13"/>
      <c r="T23" s="13"/>
    </row>
    <row r="24" spans="1:20" x14ac:dyDescent="0.3">
      <c r="A24" s="45">
        <v>15</v>
      </c>
      <c r="B24" s="46"/>
      <c r="C24" s="65"/>
      <c r="D24" s="242" t="s">
        <v>16</v>
      </c>
      <c r="E24" s="242">
        <v>3</v>
      </c>
      <c r="F24" s="248"/>
      <c r="G24" s="174"/>
      <c r="H24" s="174"/>
      <c r="I24" s="174"/>
      <c r="J24" s="174">
        <f t="shared" si="2"/>
        <v>0</v>
      </c>
      <c r="K24" s="174">
        <f t="shared" si="3"/>
        <v>75</v>
      </c>
      <c r="L24" s="174" t="s">
        <v>24</v>
      </c>
      <c r="M24" s="175"/>
      <c r="P24" s="13"/>
      <c r="Q24" s="13"/>
      <c r="R24" s="13"/>
      <c r="S24" s="13"/>
      <c r="T24" s="13"/>
    </row>
    <row r="25" spans="1:20" ht="15.75" customHeight="1" thickBot="1" x14ac:dyDescent="0.35">
      <c r="A25" s="105">
        <v>16</v>
      </c>
      <c r="B25" s="47"/>
      <c r="C25" s="67"/>
      <c r="D25" s="243"/>
      <c r="E25" s="243"/>
      <c r="F25" s="148"/>
      <c r="G25" s="163"/>
      <c r="H25" s="163"/>
      <c r="I25" s="163"/>
      <c r="J25" s="163"/>
      <c r="K25" s="163"/>
      <c r="L25" s="163"/>
      <c r="M25" s="164"/>
      <c r="P25" s="13"/>
      <c r="Q25" s="13"/>
      <c r="R25" s="13"/>
      <c r="S25" s="13"/>
      <c r="T25" s="13"/>
    </row>
    <row r="26" spans="1:20" x14ac:dyDescent="0.3">
      <c r="A26" s="218" t="s">
        <v>26</v>
      </c>
      <c r="B26" s="219"/>
      <c r="C26" s="219"/>
      <c r="D26" s="14" t="s">
        <v>27</v>
      </c>
      <c r="E26" s="141">
        <f t="shared" ref="E26:K26" si="4">SUM(E9:E25)</f>
        <v>18</v>
      </c>
      <c r="F26" s="59">
        <f t="shared" si="4"/>
        <v>11</v>
      </c>
      <c r="G26" s="57">
        <f t="shared" si="4"/>
        <v>6</v>
      </c>
      <c r="H26" s="57">
        <f t="shared" si="4"/>
        <v>3</v>
      </c>
      <c r="I26" s="57">
        <f t="shared" si="4"/>
        <v>5</v>
      </c>
      <c r="J26" s="143">
        <f t="shared" si="4"/>
        <v>350</v>
      </c>
      <c r="K26" s="143">
        <f t="shared" si="4"/>
        <v>100</v>
      </c>
      <c r="L26" s="57" t="s">
        <v>28</v>
      </c>
      <c r="M26" s="58" t="s">
        <v>78</v>
      </c>
      <c r="P26" s="13"/>
      <c r="Q26" s="13"/>
      <c r="R26" s="13"/>
      <c r="S26" s="13"/>
      <c r="T26" s="13"/>
    </row>
    <row r="27" spans="1:20" ht="15" thickBot="1" x14ac:dyDescent="0.35">
      <c r="A27" s="188"/>
      <c r="B27" s="189"/>
      <c r="C27" s="189"/>
      <c r="D27" s="15" t="s">
        <v>29</v>
      </c>
      <c r="E27" s="142"/>
      <c r="F27" s="111">
        <f>COUNT(F9:F25)</f>
        <v>4</v>
      </c>
      <c r="G27" s="16">
        <f>COUNT(G9:G25)</f>
        <v>3</v>
      </c>
      <c r="H27" s="16">
        <f>COUNT(H9:H25)</f>
        <v>1</v>
      </c>
      <c r="I27" s="16">
        <f>COUNT(I9:I25)</f>
        <v>2</v>
      </c>
      <c r="J27" s="144"/>
      <c r="K27" s="144"/>
      <c r="L27" s="17">
        <f>COUNTIF(L1:L26,"=E")</f>
        <v>5</v>
      </c>
      <c r="M27" s="18">
        <f>COUNTIF(L1:L26,"=V")+COUNTIF(L1:L26,"=C")</f>
        <v>5</v>
      </c>
      <c r="P27" s="13"/>
      <c r="Q27" s="13"/>
      <c r="R27" s="13"/>
      <c r="S27" s="13"/>
      <c r="T27" s="13"/>
    </row>
    <row r="28" spans="1:20" ht="15" customHeight="1" thickBot="1" x14ac:dyDescent="0.35">
      <c r="A28" s="138" t="s">
        <v>73</v>
      </c>
      <c r="B28" s="139"/>
      <c r="C28" s="139"/>
      <c r="D28" s="139"/>
      <c r="E28" s="239"/>
      <c r="F28" s="239"/>
      <c r="G28" s="239"/>
      <c r="H28" s="239"/>
      <c r="I28" s="239"/>
      <c r="J28" s="239"/>
      <c r="K28" s="239"/>
      <c r="L28" s="139"/>
      <c r="M28" s="140"/>
      <c r="P28" s="13"/>
      <c r="Q28" s="12"/>
      <c r="R28" s="13"/>
      <c r="S28" s="13"/>
      <c r="T28" s="13"/>
    </row>
    <row r="29" spans="1:20" ht="15" customHeight="1" x14ac:dyDescent="0.3">
      <c r="A29" s="45">
        <v>17</v>
      </c>
      <c r="B29" s="48"/>
      <c r="C29" s="65"/>
      <c r="D29" s="82"/>
      <c r="E29" s="25"/>
      <c r="F29" s="26"/>
      <c r="G29" s="19"/>
      <c r="H29" s="19"/>
      <c r="I29" s="19"/>
      <c r="J29" s="19">
        <f t="shared" ref="J29:J32" si="5">SUM(F29:I29)*14</f>
        <v>0</v>
      </c>
      <c r="K29" s="19">
        <f t="shared" ref="K29:K32" si="6">E29*25-J29</f>
        <v>0</v>
      </c>
      <c r="L29" s="248" t="s">
        <v>24</v>
      </c>
      <c r="M29" s="175"/>
      <c r="P29" s="13"/>
      <c r="Q29" s="12"/>
      <c r="R29" s="13"/>
      <c r="S29" s="13"/>
      <c r="T29" s="13"/>
    </row>
    <row r="30" spans="1:20" ht="15" customHeight="1" x14ac:dyDescent="0.3">
      <c r="A30" s="69">
        <v>18</v>
      </c>
      <c r="B30" s="64"/>
      <c r="C30" s="71"/>
      <c r="D30" s="88"/>
      <c r="E30" s="86"/>
      <c r="F30" s="87"/>
      <c r="G30" s="56"/>
      <c r="H30" s="56"/>
      <c r="I30" s="56"/>
      <c r="J30" s="20">
        <f t="shared" si="5"/>
        <v>0</v>
      </c>
      <c r="K30" s="20">
        <f t="shared" si="6"/>
        <v>0</v>
      </c>
      <c r="L30" s="149"/>
      <c r="M30" s="150"/>
      <c r="P30" s="13"/>
      <c r="Q30" s="12"/>
      <c r="R30" s="28"/>
      <c r="S30" s="28"/>
      <c r="T30" s="28"/>
    </row>
    <row r="31" spans="1:20" ht="15" customHeight="1" x14ac:dyDescent="0.3">
      <c r="A31" s="43">
        <v>19</v>
      </c>
      <c r="B31" s="20"/>
      <c r="C31" s="66"/>
      <c r="D31" s="74"/>
      <c r="E31" s="21"/>
      <c r="F31" s="23">
        <v>2</v>
      </c>
      <c r="G31" s="20"/>
      <c r="H31" s="20"/>
      <c r="I31" s="20"/>
      <c r="J31" s="20">
        <f t="shared" si="5"/>
        <v>28</v>
      </c>
      <c r="K31" s="20">
        <f t="shared" si="6"/>
        <v>-28</v>
      </c>
      <c r="L31" s="245"/>
      <c r="M31" s="150"/>
      <c r="P31" s="13"/>
      <c r="Q31" s="12"/>
      <c r="R31" s="13"/>
      <c r="S31" s="13"/>
      <c r="T31" s="13"/>
    </row>
    <row r="32" spans="1:20" ht="15.75" customHeight="1" thickBot="1" x14ac:dyDescent="0.35">
      <c r="A32" s="44">
        <v>20</v>
      </c>
      <c r="B32" s="17"/>
      <c r="C32" s="67" t="s">
        <v>66</v>
      </c>
      <c r="D32" s="75" t="s">
        <v>15</v>
      </c>
      <c r="E32" s="22">
        <v>3</v>
      </c>
      <c r="F32" s="24"/>
      <c r="G32" s="17"/>
      <c r="H32" s="17"/>
      <c r="I32" s="17">
        <v>4</v>
      </c>
      <c r="J32" s="17">
        <f t="shared" si="5"/>
        <v>56</v>
      </c>
      <c r="K32" s="17">
        <f t="shared" si="6"/>
        <v>19</v>
      </c>
      <c r="L32" s="148" t="s">
        <v>24</v>
      </c>
      <c r="M32" s="164"/>
      <c r="P32" s="13"/>
      <c r="Q32" s="12"/>
      <c r="R32" s="13"/>
      <c r="S32" s="13"/>
      <c r="T32" s="13"/>
    </row>
    <row r="33" spans="1:20" ht="15.75" customHeight="1" thickBot="1" x14ac:dyDescent="0.3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P33" s="29"/>
      <c r="Q33" s="12"/>
      <c r="R33" s="28"/>
      <c r="S33" s="28"/>
      <c r="T33" s="28"/>
    </row>
    <row r="34" spans="1:20" ht="15.75" customHeight="1" x14ac:dyDescent="0.3">
      <c r="B34" s="151" t="s">
        <v>32</v>
      </c>
      <c r="C34" s="40" t="str">
        <f>Sem_I!C26</f>
        <v>Discipline Obligatorii:</v>
      </c>
      <c r="D34" s="154">
        <f>SUM(F9:I16)</f>
        <v>22</v>
      </c>
      <c r="E34" s="155"/>
      <c r="F34" s="155"/>
      <c r="G34" s="155"/>
      <c r="H34" s="155"/>
      <c r="I34" s="155"/>
      <c r="J34" s="155"/>
      <c r="K34" s="155"/>
      <c r="L34" s="155"/>
      <c r="M34" s="156"/>
      <c r="P34" s="29"/>
      <c r="Q34" s="12"/>
      <c r="R34" s="28"/>
      <c r="S34" s="28"/>
      <c r="T34" s="28"/>
    </row>
    <row r="35" spans="1:20" ht="15.75" customHeight="1" x14ac:dyDescent="0.3">
      <c r="B35" s="152"/>
      <c r="C35" s="41" t="str">
        <f>Sem_I!C27</f>
        <v>Discipline Opționale:</v>
      </c>
      <c r="D35" s="157">
        <f>SUM(F18:I25)</f>
        <v>3</v>
      </c>
      <c r="E35" s="158"/>
      <c r="F35" s="158"/>
      <c r="G35" s="158"/>
      <c r="H35" s="158"/>
      <c r="I35" s="158"/>
      <c r="J35" s="158"/>
      <c r="K35" s="158"/>
      <c r="L35" s="158"/>
      <c r="M35" s="159"/>
      <c r="P35" s="29"/>
      <c r="Q35" s="12"/>
      <c r="R35" s="28"/>
      <c r="S35" s="28"/>
      <c r="T35" s="28"/>
    </row>
    <row r="36" spans="1:20" ht="15.75" customHeight="1" thickBot="1" x14ac:dyDescent="0.35">
      <c r="B36" s="153"/>
      <c r="C36" s="42" t="str">
        <f>Sem_I!C28</f>
        <v>Discipline Facultative:</v>
      </c>
      <c r="D36" s="160">
        <f>SUM(F29:I32)</f>
        <v>6</v>
      </c>
      <c r="E36" s="144"/>
      <c r="F36" s="144"/>
      <c r="G36" s="144"/>
      <c r="H36" s="144"/>
      <c r="I36" s="144"/>
      <c r="J36" s="144"/>
      <c r="K36" s="144"/>
      <c r="L36" s="144"/>
      <c r="M36" s="161"/>
      <c r="P36" s="29"/>
      <c r="Q36" s="12"/>
      <c r="R36" s="28"/>
      <c r="S36" s="28"/>
      <c r="T36" s="28"/>
    </row>
    <row r="37" spans="1:20" s="33" customFormat="1" ht="15.75" customHeight="1" x14ac:dyDescent="0.2">
      <c r="A37" s="30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P37" s="37"/>
      <c r="Q37" s="38"/>
      <c r="R37" s="39"/>
      <c r="S37" s="39"/>
      <c r="T37" s="39"/>
    </row>
    <row r="38" spans="1:20" ht="18" customHeight="1" x14ac:dyDescent="0.3">
      <c r="B38" s="4" t="s">
        <v>36</v>
      </c>
      <c r="C38" s="9"/>
      <c r="D38" s="1"/>
      <c r="E38" s="162" t="s">
        <v>37</v>
      </c>
      <c r="F38" s="162"/>
      <c r="G38" s="4"/>
      <c r="H38" s="1"/>
      <c r="I38" s="1"/>
      <c r="J38" s="165" t="s">
        <v>38</v>
      </c>
      <c r="K38" s="165"/>
      <c r="L38" s="165"/>
      <c r="M38" s="165"/>
      <c r="P38" s="13"/>
      <c r="Q38" s="12"/>
      <c r="R38" s="173"/>
      <c r="S38" s="173"/>
      <c r="T38" s="173"/>
    </row>
    <row r="39" spans="1:20" ht="15" customHeight="1" x14ac:dyDescent="0.3">
      <c r="B39" s="170" t="str">
        <f>Sem_I!B31</f>
        <v>Mihnea-Cosmin COSTOIU</v>
      </c>
      <c r="C39" s="170"/>
      <c r="D39" s="166" t="str">
        <f>Sem_I!D31</f>
        <v>Carmen-Constantina NENU</v>
      </c>
      <c r="E39" s="166"/>
      <c r="F39" s="166"/>
      <c r="G39" s="166"/>
      <c r="H39" s="166"/>
      <c r="I39" s="166"/>
      <c r="J39" s="167" t="str">
        <f>Sem_I!J31</f>
        <v>Luminiţa ŞERBĂNESCU</v>
      </c>
      <c r="K39" s="167"/>
      <c r="L39" s="167"/>
      <c r="M39" s="167"/>
      <c r="P39" s="13"/>
      <c r="Q39" s="12"/>
      <c r="R39" s="13"/>
      <c r="S39" s="13"/>
      <c r="T39" s="13"/>
    </row>
    <row r="40" spans="1:20" ht="15" customHeight="1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P40" s="11"/>
      <c r="Q40" s="12"/>
      <c r="R40" s="13"/>
      <c r="S40" s="13"/>
      <c r="T40" s="13"/>
    </row>
    <row r="41" spans="1:20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P41" s="11"/>
      <c r="Q41" s="12"/>
      <c r="R41" s="13"/>
      <c r="S41" s="13"/>
      <c r="T41" s="13"/>
    </row>
    <row r="42" spans="1:20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20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20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20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20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20" ht="15" customHeight="1" x14ac:dyDescent="0.3">
      <c r="B47" s="1"/>
      <c r="C47" s="1"/>
      <c r="H47" s="4"/>
      <c r="I47" s="4"/>
      <c r="J47" s="1"/>
      <c r="K47" s="1"/>
      <c r="L47" s="1"/>
    </row>
    <row r="48" spans="1:20" ht="15" customHeight="1" x14ac:dyDescent="0.3">
      <c r="B48" s="1"/>
      <c r="C48" s="1"/>
      <c r="H48" s="4"/>
      <c r="I48" s="4"/>
      <c r="J48" s="1"/>
      <c r="K48" s="1"/>
      <c r="L48" s="1"/>
    </row>
    <row r="49" spans="1:13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3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3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3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3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3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3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3" x14ac:dyDescent="0.3">
      <c r="A56" s="168" t="s">
        <v>76</v>
      </c>
      <c r="B56" s="168"/>
      <c r="C56" s="168"/>
      <c r="D56" s="168"/>
      <c r="E56" s="168"/>
      <c r="F56" s="168"/>
      <c r="G56" s="168"/>
      <c r="H56" s="168"/>
      <c r="I56" s="168"/>
      <c r="J56" s="168"/>
      <c r="K56" s="168"/>
      <c r="L56" s="168"/>
      <c r="M56" s="168"/>
    </row>
    <row r="57" spans="1:13" x14ac:dyDescent="0.3">
      <c r="A57" s="169" t="s">
        <v>40</v>
      </c>
      <c r="B57" s="169"/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</row>
    <row r="58" spans="1:13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3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3" x14ac:dyDescent="0.3">
      <c r="B60" s="1"/>
      <c r="C60" s="1"/>
      <c r="D60" s="4"/>
      <c r="E60" s="4"/>
      <c r="F60" s="4"/>
      <c r="G60" s="4"/>
      <c r="H60" s="1"/>
      <c r="I60" s="1"/>
      <c r="J60" s="1"/>
      <c r="K60" s="1"/>
      <c r="L60" s="1"/>
    </row>
    <row r="61" spans="1:13" x14ac:dyDescent="0.3">
      <c r="B61" s="1"/>
      <c r="C61" s="1"/>
      <c r="D61" s="4"/>
      <c r="E61" s="4"/>
      <c r="F61" s="4"/>
      <c r="G61" s="4"/>
      <c r="H61" s="1"/>
      <c r="I61" s="1"/>
      <c r="J61" s="1"/>
      <c r="K61" s="1"/>
      <c r="L61" s="1"/>
    </row>
    <row r="62" spans="1:13" x14ac:dyDescent="0.3">
      <c r="B62" s="1"/>
      <c r="C62" s="1"/>
      <c r="D62" s="4"/>
      <c r="E62" s="4"/>
      <c r="F62" s="4"/>
      <c r="G62" s="4"/>
      <c r="H62" s="1"/>
      <c r="I62" s="1"/>
      <c r="J62" s="1"/>
      <c r="K62" s="1"/>
      <c r="L62" s="1"/>
    </row>
    <row r="63" spans="1:13" x14ac:dyDescent="0.3">
      <c r="B63" s="1"/>
      <c r="C63" s="1"/>
      <c r="D63" s="4"/>
      <c r="E63" s="4"/>
      <c r="F63" s="4"/>
      <c r="G63" s="4"/>
      <c r="H63" s="1"/>
      <c r="I63" s="1"/>
      <c r="J63" s="1"/>
      <c r="K63" s="1"/>
      <c r="L63" s="1"/>
    </row>
    <row r="64" spans="1:13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x14ac:dyDescent="0.3">
      <c r="B65" s="1"/>
      <c r="C65" s="1"/>
      <c r="D65" s="1"/>
      <c r="E65" s="162"/>
      <c r="F65" s="162"/>
      <c r="G65" s="162"/>
      <c r="H65" s="1"/>
      <c r="I65" s="1"/>
      <c r="J65" s="1"/>
      <c r="K65" s="1"/>
      <c r="L65" s="1"/>
    </row>
    <row r="66" spans="2:12" x14ac:dyDescent="0.3">
      <c r="B66" s="1"/>
      <c r="C66" s="1"/>
      <c r="D66" s="1"/>
      <c r="E66" s="162"/>
      <c r="F66" s="162"/>
      <c r="G66" s="162"/>
      <c r="H66" s="1"/>
      <c r="I66" s="1"/>
      <c r="J66" s="1"/>
      <c r="K66" s="1"/>
      <c r="L66" s="1"/>
    </row>
    <row r="67" spans="2:12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2:12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</sheetData>
  <sheetProtection formatCells="0" formatRows="0" insertRows="0" insertHyperlinks="0" deleteRows="0" sort="0" autoFilter="0" pivotTables="0"/>
  <protectedRanges>
    <protectedRange sqref="K1:L1 K2:L2 A16:XFD16 A18:XFD25 A29:XFD31 A32:B32 A9:XFD15" name="Editabil"/>
  </protectedRanges>
  <mergeCells count="86">
    <mergeCell ref="E65:G65"/>
    <mergeCell ref="E66:G66"/>
    <mergeCell ref="L29:M29"/>
    <mergeCell ref="L31:M31"/>
    <mergeCell ref="L32:M32"/>
    <mergeCell ref="L30:M30"/>
    <mergeCell ref="A56:M56"/>
    <mergeCell ref="A57:M57"/>
    <mergeCell ref="R38:T38"/>
    <mergeCell ref="B39:C39"/>
    <mergeCell ref="D39:I39"/>
    <mergeCell ref="J39:M39"/>
    <mergeCell ref="B34:B36"/>
    <mergeCell ref="D34:M34"/>
    <mergeCell ref="D35:M35"/>
    <mergeCell ref="D36:M36"/>
    <mergeCell ref="E38:F38"/>
    <mergeCell ref="J38:M38"/>
    <mergeCell ref="H18:H19"/>
    <mergeCell ref="I18:I19"/>
    <mergeCell ref="J18:J19"/>
    <mergeCell ref="K18:K19"/>
    <mergeCell ref="L18:M19"/>
    <mergeCell ref="H24:H25"/>
    <mergeCell ref="A28:M28"/>
    <mergeCell ref="J24:J25"/>
    <mergeCell ref="K24:K25"/>
    <mergeCell ref="L24:M25"/>
    <mergeCell ref="A26:C27"/>
    <mergeCell ref="E26:E27"/>
    <mergeCell ref="J26:J27"/>
    <mergeCell ref="K26:K27"/>
    <mergeCell ref="L15:M15"/>
    <mergeCell ref="L16:M16"/>
    <mergeCell ref="L9:M9"/>
    <mergeCell ref="D24:D25"/>
    <mergeCell ref="E24:E25"/>
    <mergeCell ref="F24:F25"/>
    <mergeCell ref="G24:G25"/>
    <mergeCell ref="I24:I25"/>
    <mergeCell ref="A17:M17"/>
    <mergeCell ref="D18:D19"/>
    <mergeCell ref="D20:D21"/>
    <mergeCell ref="D22:D23"/>
    <mergeCell ref="L10:M10"/>
    <mergeCell ref="L11:M11"/>
    <mergeCell ref="L12:M12"/>
    <mergeCell ref="L13:M13"/>
    <mergeCell ref="K1:L1"/>
    <mergeCell ref="D6:D7"/>
    <mergeCell ref="E6:E7"/>
    <mergeCell ref="D1:H1"/>
    <mergeCell ref="D2:H2"/>
    <mergeCell ref="J6:K6"/>
    <mergeCell ref="L6:M7"/>
    <mergeCell ref="K2:L2"/>
    <mergeCell ref="C3:G3"/>
    <mergeCell ref="K3:L3"/>
    <mergeCell ref="C4:G4"/>
    <mergeCell ref="K4:L4"/>
    <mergeCell ref="B2:C2"/>
    <mergeCell ref="I22:I23"/>
    <mergeCell ref="H22:H23"/>
    <mergeCell ref="G22:G23"/>
    <mergeCell ref="F22:F23"/>
    <mergeCell ref="J20:J21"/>
    <mergeCell ref="H20:H21"/>
    <mergeCell ref="I20:I21"/>
    <mergeCell ref="K20:K21"/>
    <mergeCell ref="L20:M21"/>
    <mergeCell ref="L22:M23"/>
    <mergeCell ref="K22:K23"/>
    <mergeCell ref="J22:J23"/>
    <mergeCell ref="L14:M14"/>
    <mergeCell ref="A8:M8"/>
    <mergeCell ref="A6:A7"/>
    <mergeCell ref="B6:B7"/>
    <mergeCell ref="C6:C7"/>
    <mergeCell ref="F6:I6"/>
    <mergeCell ref="E18:E19"/>
    <mergeCell ref="E20:E21"/>
    <mergeCell ref="E22:E23"/>
    <mergeCell ref="F18:F19"/>
    <mergeCell ref="G18:G19"/>
    <mergeCell ref="F20:F21"/>
    <mergeCell ref="G20:G21"/>
  </mergeCells>
  <conditionalFormatting sqref="D1:D18 D20 D22 D24:D55">
    <cfRule type="cellIs" dxfId="19" priority="1" operator="equal">
      <formula>"DI"</formula>
    </cfRule>
    <cfRule type="cellIs" dxfId="18" priority="2" operator="equal">
      <formula>"DM"</formula>
    </cfRule>
    <cfRule type="cellIs" dxfId="17" priority="3" operator="equal">
      <formula>"DJ"</formula>
    </cfRule>
    <cfRule type="cellIs" dxfId="16" priority="4" operator="equal">
      <formula>"D"</formula>
    </cfRule>
    <cfRule type="cellIs" dxfId="15" priority="5" operator="equal">
      <formula>"SI"</formula>
    </cfRule>
    <cfRule type="cellIs" dxfId="14" priority="6" operator="equal">
      <formula>"SM"</formula>
    </cfRule>
    <cfRule type="cellIs" dxfId="13" priority="7" operator="equal">
      <formula>"SJ"</formula>
    </cfRule>
    <cfRule type="cellIs" dxfId="12" priority="8" operator="equal">
      <formula>"S"</formula>
    </cfRule>
    <cfRule type="cellIs" dxfId="11" priority="10" operator="equal">
      <formula>"C"</formula>
    </cfRule>
    <cfRule type="cellIs" dxfId="10" priority="11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40" max="12" man="1"/>
  </rowBreaks>
  <ignoredErrors>
    <ignoredError sqref="J11:J13 J15 J24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topLeftCell="A16" zoomScaleSheetLayoutView="70" workbookViewId="0">
      <selection activeCell="R16" sqref="R16"/>
    </sheetView>
  </sheetViews>
  <sheetFormatPr defaultRowHeight="14.4" x14ac:dyDescent="0.3"/>
  <cols>
    <col min="1" max="1" width="4.6640625" style="27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5.5546875" style="6" customWidth="1"/>
  </cols>
  <sheetData>
    <row r="1" spans="1:20" ht="57" customHeight="1" x14ac:dyDescent="0.35">
      <c r="B1" s="3"/>
      <c r="C1" s="4"/>
      <c r="D1" s="191" t="s">
        <v>0</v>
      </c>
      <c r="E1" s="191"/>
      <c r="F1" s="191"/>
      <c r="G1" s="191"/>
      <c r="H1" s="191"/>
      <c r="I1" s="2"/>
      <c r="J1" s="5"/>
      <c r="K1" s="190"/>
      <c r="L1" s="190"/>
      <c r="P1" s="108"/>
      <c r="Q1" s="108"/>
      <c r="R1" s="108"/>
      <c r="S1" s="108"/>
      <c r="T1" s="108"/>
    </row>
    <row r="2" spans="1:20" ht="15" customHeight="1" x14ac:dyDescent="0.3">
      <c r="B2" s="170"/>
      <c r="C2" s="170"/>
      <c r="D2" s="162" t="str">
        <f>Sem_I!D2</f>
        <v>2024 - 2027</v>
      </c>
      <c r="E2" s="162"/>
      <c r="F2" s="162"/>
      <c r="G2" s="162"/>
      <c r="H2" s="162"/>
      <c r="J2" s="8" t="str">
        <f>Sem_I!J2</f>
        <v>Anul universitar:</v>
      </c>
      <c r="K2" s="170" t="str">
        <f>Sem_VII!K2</f>
        <v>2027 - 2028</v>
      </c>
      <c r="L2" s="170"/>
      <c r="P2" s="13"/>
      <c r="Q2" s="13"/>
      <c r="R2" s="13"/>
      <c r="S2" s="13"/>
      <c r="T2" s="13"/>
    </row>
    <row r="3" spans="1:20" x14ac:dyDescent="0.3">
      <c r="B3" s="7" t="s">
        <v>2</v>
      </c>
      <c r="C3" s="170" t="str">
        <f>Sem_I!C3</f>
        <v>Contabilitate</v>
      </c>
      <c r="D3" s="170"/>
      <c r="E3" s="170"/>
      <c r="F3" s="170"/>
      <c r="G3" s="170"/>
      <c r="J3" s="8" t="str">
        <f>Sem_I!J3</f>
        <v>Anul de studii:</v>
      </c>
      <c r="K3" s="170" t="str">
        <f>Sem_VII!K3</f>
        <v>IV</v>
      </c>
      <c r="L3" s="170"/>
      <c r="P3" s="13"/>
      <c r="Q3" s="13"/>
      <c r="R3" s="13"/>
      <c r="S3" s="13"/>
      <c r="T3" s="13"/>
    </row>
    <row r="4" spans="1:20" x14ac:dyDescent="0.3">
      <c r="B4" s="7" t="s">
        <v>5</v>
      </c>
      <c r="C4" s="9" t="str">
        <f>Sem_I!C4</f>
        <v>Contabilitate şi informatică de gestiune, I.F.R.</v>
      </c>
      <c r="D4" s="9"/>
      <c r="E4" s="9"/>
      <c r="F4" s="9"/>
      <c r="G4" s="9"/>
      <c r="J4" s="8" t="str">
        <f>Sem_I!J4</f>
        <v>Semestrul:</v>
      </c>
      <c r="K4" s="9" t="s">
        <v>41</v>
      </c>
      <c r="L4" s="9"/>
      <c r="P4" s="13"/>
      <c r="Q4" s="13"/>
      <c r="R4" s="13"/>
      <c r="S4" s="13"/>
      <c r="T4" s="13"/>
    </row>
    <row r="5" spans="1:20" ht="12" customHeight="1" thickBot="1" x14ac:dyDescent="0.35">
      <c r="B5" s="7"/>
      <c r="C5" s="162"/>
      <c r="D5" s="162"/>
      <c r="E5" s="162"/>
      <c r="F5" s="162"/>
      <c r="G5" s="162"/>
      <c r="J5" s="8"/>
      <c r="K5" s="170"/>
      <c r="L5" s="170"/>
      <c r="P5" s="13"/>
      <c r="Q5" s="13"/>
      <c r="R5" s="13"/>
      <c r="S5" s="13"/>
      <c r="T5" s="13"/>
    </row>
    <row r="6" spans="1:20" s="1" customFormat="1" ht="20.100000000000001" customHeight="1" x14ac:dyDescent="0.3">
      <c r="A6" s="253" t="s">
        <v>49</v>
      </c>
      <c r="B6" s="195" t="s">
        <v>8</v>
      </c>
      <c r="C6" s="195" t="s">
        <v>9</v>
      </c>
      <c r="D6" s="195" t="s">
        <v>10</v>
      </c>
      <c r="E6" s="197" t="s">
        <v>11</v>
      </c>
      <c r="F6" s="195" t="s">
        <v>12</v>
      </c>
      <c r="G6" s="195"/>
      <c r="H6" s="195"/>
      <c r="I6" s="195"/>
      <c r="J6" s="195" t="s">
        <v>13</v>
      </c>
      <c r="K6" s="195"/>
      <c r="L6" s="195" t="s">
        <v>14</v>
      </c>
      <c r="M6" s="201"/>
      <c r="O6" s="93"/>
      <c r="P6" s="13"/>
      <c r="Q6" s="13"/>
      <c r="R6" s="13"/>
      <c r="S6" s="13"/>
      <c r="T6" s="13"/>
    </row>
    <row r="7" spans="1:20" ht="15" thickBot="1" x14ac:dyDescent="0.35">
      <c r="A7" s="254"/>
      <c r="B7" s="196"/>
      <c r="C7" s="196"/>
      <c r="D7" s="196"/>
      <c r="E7" s="198"/>
      <c r="F7" s="10" t="s">
        <v>15</v>
      </c>
      <c r="G7" s="10" t="s">
        <v>16</v>
      </c>
      <c r="H7" s="10" t="s">
        <v>17</v>
      </c>
      <c r="I7" s="10" t="s">
        <v>18</v>
      </c>
      <c r="J7" s="10" t="s">
        <v>19</v>
      </c>
      <c r="K7" s="10" t="s">
        <v>20</v>
      </c>
      <c r="L7" s="196"/>
      <c r="M7" s="202"/>
      <c r="P7" s="13"/>
      <c r="Q7" s="13"/>
      <c r="R7" s="13"/>
      <c r="S7" s="13"/>
      <c r="T7" s="13"/>
    </row>
    <row r="8" spans="1:20" ht="15" thickBot="1" x14ac:dyDescent="0.35">
      <c r="A8" s="277" t="s">
        <v>21</v>
      </c>
      <c r="B8" s="278"/>
      <c r="C8" s="278"/>
      <c r="D8" s="278"/>
      <c r="E8" s="278"/>
      <c r="F8" s="278"/>
      <c r="G8" s="278"/>
      <c r="H8" s="278"/>
      <c r="I8" s="278"/>
      <c r="J8" s="278"/>
      <c r="K8" s="278"/>
      <c r="L8" s="278"/>
      <c r="M8" s="279"/>
      <c r="P8" s="13"/>
      <c r="Q8" s="13"/>
      <c r="R8" s="13"/>
      <c r="S8" s="13"/>
      <c r="T8" s="13"/>
    </row>
    <row r="9" spans="1:20" ht="15" customHeight="1" x14ac:dyDescent="0.3">
      <c r="A9" s="49">
        <v>1</v>
      </c>
      <c r="B9" s="19"/>
      <c r="C9" s="65"/>
      <c r="D9" s="25" t="s">
        <v>22</v>
      </c>
      <c r="E9" s="25">
        <v>5</v>
      </c>
      <c r="F9" s="26">
        <v>2</v>
      </c>
      <c r="G9" s="19">
        <v>2</v>
      </c>
      <c r="H9" s="19">
        <v>1</v>
      </c>
      <c r="I9" s="19"/>
      <c r="J9" s="19">
        <f>SUM(F9:I9)*14</f>
        <v>70</v>
      </c>
      <c r="K9" s="19">
        <f>E9*25-J9</f>
        <v>55</v>
      </c>
      <c r="L9" s="174" t="s">
        <v>23</v>
      </c>
      <c r="M9" s="175"/>
      <c r="P9" s="13"/>
      <c r="Q9" s="13"/>
      <c r="R9" s="13"/>
      <c r="S9" s="13"/>
      <c r="T9" s="13"/>
    </row>
    <row r="10" spans="1:20" ht="15" customHeight="1" x14ac:dyDescent="0.3">
      <c r="A10" s="50">
        <v>2</v>
      </c>
      <c r="B10" s="20"/>
      <c r="C10" s="66"/>
      <c r="D10" s="21"/>
      <c r="E10" s="21"/>
      <c r="F10" s="23"/>
      <c r="G10" s="20"/>
      <c r="H10" s="20"/>
      <c r="I10" s="20"/>
      <c r="J10" s="20">
        <f t="shared" ref="J10:J13" si="0">SUM(F10:I10)*14</f>
        <v>0</v>
      </c>
      <c r="K10" s="20">
        <f t="shared" ref="K10:K15" si="1">E10*25-J10</f>
        <v>0</v>
      </c>
      <c r="L10" s="225" t="s">
        <v>24</v>
      </c>
      <c r="M10" s="226"/>
      <c r="P10" s="13"/>
      <c r="Q10" s="13"/>
      <c r="R10" s="13"/>
      <c r="S10" s="13"/>
      <c r="T10" s="13"/>
    </row>
    <row r="11" spans="1:20" x14ac:dyDescent="0.3">
      <c r="A11" s="50">
        <v>3</v>
      </c>
      <c r="B11" s="20"/>
      <c r="C11" s="66"/>
      <c r="D11" s="21"/>
      <c r="E11" s="21"/>
      <c r="F11" s="23"/>
      <c r="G11" s="20"/>
      <c r="H11" s="20"/>
      <c r="I11" s="20"/>
      <c r="J11" s="20">
        <f t="shared" si="0"/>
        <v>0</v>
      </c>
      <c r="K11" s="20">
        <f t="shared" si="1"/>
        <v>0</v>
      </c>
      <c r="L11" s="149" t="s">
        <v>24</v>
      </c>
      <c r="M11" s="150"/>
      <c r="P11" s="13"/>
      <c r="Q11" s="13"/>
      <c r="R11" s="13"/>
      <c r="S11" s="13"/>
      <c r="T11" s="13"/>
    </row>
    <row r="12" spans="1:20" x14ac:dyDescent="0.3">
      <c r="A12" s="50">
        <v>4</v>
      </c>
      <c r="B12" s="20"/>
      <c r="C12" s="66"/>
      <c r="D12" s="21"/>
      <c r="E12" s="21"/>
      <c r="F12" s="23"/>
      <c r="G12" s="20">
        <v>4</v>
      </c>
      <c r="H12" s="20"/>
      <c r="I12" s="20"/>
      <c r="J12" s="20">
        <f t="shared" si="0"/>
        <v>56</v>
      </c>
      <c r="K12" s="20">
        <f t="shared" si="1"/>
        <v>-56</v>
      </c>
      <c r="L12" s="149" t="s">
        <v>23</v>
      </c>
      <c r="M12" s="150"/>
      <c r="P12" s="13"/>
      <c r="Q12" s="13"/>
      <c r="R12" s="13"/>
      <c r="S12" s="13"/>
      <c r="T12" s="13"/>
    </row>
    <row r="13" spans="1:20" x14ac:dyDescent="0.3">
      <c r="A13" s="50">
        <v>5</v>
      </c>
      <c r="B13" s="20"/>
      <c r="C13" s="66"/>
      <c r="D13" s="21" t="s">
        <v>25</v>
      </c>
      <c r="E13" s="21">
        <v>2</v>
      </c>
      <c r="F13" s="23">
        <v>2</v>
      </c>
      <c r="G13" s="20"/>
      <c r="H13" s="20"/>
      <c r="I13" s="20"/>
      <c r="J13" s="20">
        <f t="shared" si="0"/>
        <v>28</v>
      </c>
      <c r="K13" s="20">
        <f t="shared" si="1"/>
        <v>22</v>
      </c>
      <c r="L13" s="225" t="s">
        <v>23</v>
      </c>
      <c r="M13" s="226"/>
      <c r="P13" s="13"/>
      <c r="Q13" s="13"/>
      <c r="R13" s="13"/>
      <c r="S13" s="13"/>
      <c r="T13" s="13"/>
    </row>
    <row r="14" spans="1:20" ht="15" customHeight="1" x14ac:dyDescent="0.3">
      <c r="A14" s="50">
        <v>6</v>
      </c>
      <c r="B14" s="20"/>
      <c r="C14" s="66" t="s">
        <v>67</v>
      </c>
      <c r="D14" s="90" t="s">
        <v>16</v>
      </c>
      <c r="E14" s="90">
        <v>2</v>
      </c>
      <c r="F14" s="251" t="s">
        <v>68</v>
      </c>
      <c r="G14" s="251"/>
      <c r="H14" s="251"/>
      <c r="I14" s="252"/>
      <c r="J14" s="149"/>
      <c r="K14" s="246"/>
      <c r="L14" s="149" t="s">
        <v>15</v>
      </c>
      <c r="M14" s="150"/>
      <c r="P14" s="13"/>
      <c r="Q14" s="13"/>
      <c r="R14" s="13"/>
      <c r="S14" s="13"/>
      <c r="T14" s="13"/>
    </row>
    <row r="15" spans="1:20" ht="15" thickBot="1" x14ac:dyDescent="0.35">
      <c r="A15" s="51">
        <v>7</v>
      </c>
      <c r="B15" s="17"/>
      <c r="C15" s="67" t="s">
        <v>69</v>
      </c>
      <c r="D15" s="22" t="s">
        <v>16</v>
      </c>
      <c r="E15" s="22">
        <v>4</v>
      </c>
      <c r="F15" s="98"/>
      <c r="G15" s="97"/>
      <c r="H15" s="97"/>
      <c r="I15" s="97">
        <v>4</v>
      </c>
      <c r="J15" s="17">
        <v>0</v>
      </c>
      <c r="K15" s="17">
        <f t="shared" si="1"/>
        <v>100</v>
      </c>
      <c r="L15" s="163" t="s">
        <v>24</v>
      </c>
      <c r="M15" s="164"/>
      <c r="P15" s="13"/>
      <c r="Q15" s="13"/>
      <c r="R15" s="13"/>
      <c r="S15" s="13"/>
      <c r="T15" s="13"/>
    </row>
    <row r="16" spans="1:20" ht="14.4" customHeight="1" thickBot="1" x14ac:dyDescent="0.35">
      <c r="A16" s="274" t="s">
        <v>72</v>
      </c>
      <c r="B16" s="275"/>
      <c r="C16" s="275"/>
      <c r="D16" s="275"/>
      <c r="E16" s="275"/>
      <c r="F16" s="275"/>
      <c r="G16" s="275"/>
      <c r="H16" s="275"/>
      <c r="I16" s="275"/>
      <c r="J16" s="275"/>
      <c r="K16" s="275"/>
      <c r="L16" s="275"/>
      <c r="M16" s="276"/>
      <c r="P16" s="13"/>
      <c r="Q16" s="13"/>
      <c r="R16" s="13"/>
      <c r="S16" s="13"/>
      <c r="T16" s="13"/>
    </row>
    <row r="17" spans="1:20" x14ac:dyDescent="0.3">
      <c r="A17" s="49">
        <v>8</v>
      </c>
      <c r="B17" s="46"/>
      <c r="C17" s="65"/>
      <c r="D17" s="181" t="s">
        <v>16</v>
      </c>
      <c r="E17" s="181">
        <v>3</v>
      </c>
      <c r="F17" s="262"/>
      <c r="G17" s="183"/>
      <c r="H17" s="183">
        <v>6</v>
      </c>
      <c r="I17" s="183"/>
      <c r="J17" s="183">
        <f t="shared" ref="J17:J22" si="2">SUM(F17:I17)*14</f>
        <v>84</v>
      </c>
      <c r="K17" s="183">
        <f t="shared" ref="K17:K22" si="3">E17*25-J17</f>
        <v>-9</v>
      </c>
      <c r="L17" s="174" t="s">
        <v>24</v>
      </c>
      <c r="M17" s="175"/>
      <c r="P17" s="13"/>
      <c r="Q17" s="13"/>
      <c r="R17" s="13"/>
      <c r="S17" s="13"/>
      <c r="T17" s="13"/>
    </row>
    <row r="18" spans="1:20" x14ac:dyDescent="0.3">
      <c r="A18" s="104">
        <v>9</v>
      </c>
      <c r="B18" s="102"/>
      <c r="C18" s="103"/>
      <c r="D18" s="241"/>
      <c r="E18" s="241"/>
      <c r="F18" s="249"/>
      <c r="G18" s="236"/>
      <c r="H18" s="236"/>
      <c r="I18" s="236"/>
      <c r="J18" s="236"/>
      <c r="K18" s="236"/>
      <c r="L18" s="236"/>
      <c r="M18" s="238"/>
      <c r="P18" s="29"/>
      <c r="Q18" s="29"/>
      <c r="R18" s="29"/>
      <c r="S18" s="29"/>
      <c r="T18" s="29"/>
    </row>
    <row r="19" spans="1:20" ht="15" thickBot="1" x14ac:dyDescent="0.35">
      <c r="A19" s="51">
        <v>10</v>
      </c>
      <c r="B19" s="47"/>
      <c r="C19" s="67"/>
      <c r="D19" s="182"/>
      <c r="E19" s="182"/>
      <c r="F19" s="263"/>
      <c r="G19" s="184"/>
      <c r="H19" s="184"/>
      <c r="I19" s="184"/>
      <c r="J19" s="184"/>
      <c r="K19" s="184"/>
      <c r="L19" s="163"/>
      <c r="M19" s="164"/>
      <c r="P19" s="29"/>
      <c r="Q19" s="29"/>
      <c r="R19" s="29"/>
      <c r="S19" s="29"/>
      <c r="T19" s="29"/>
    </row>
    <row r="20" spans="1:20" x14ac:dyDescent="0.3">
      <c r="A20" s="49">
        <v>11</v>
      </c>
      <c r="B20" s="46"/>
      <c r="C20" s="65"/>
      <c r="D20" s="242"/>
      <c r="E20" s="242"/>
      <c r="F20" s="248"/>
      <c r="G20" s="174"/>
      <c r="H20" s="174"/>
      <c r="I20" s="174"/>
      <c r="J20" s="174">
        <f t="shared" si="2"/>
        <v>0</v>
      </c>
      <c r="K20" s="174">
        <f t="shared" si="3"/>
        <v>0</v>
      </c>
      <c r="L20" s="174"/>
      <c r="M20" s="175"/>
      <c r="P20" s="29"/>
      <c r="Q20" s="29"/>
      <c r="R20" s="29"/>
      <c r="S20" s="29"/>
      <c r="T20" s="29"/>
    </row>
    <row r="21" spans="1:20" ht="15" thickBot="1" x14ac:dyDescent="0.35">
      <c r="A21" s="51">
        <v>12</v>
      </c>
      <c r="B21" s="47"/>
      <c r="C21" s="67"/>
      <c r="D21" s="243"/>
      <c r="E21" s="243"/>
      <c r="F21" s="148"/>
      <c r="G21" s="163"/>
      <c r="H21" s="163"/>
      <c r="I21" s="163"/>
      <c r="J21" s="163"/>
      <c r="K21" s="163"/>
      <c r="L21" s="163"/>
      <c r="M21" s="164"/>
      <c r="P21" s="29"/>
      <c r="Q21" s="29"/>
      <c r="R21" s="29"/>
      <c r="S21" s="29"/>
      <c r="T21" s="29"/>
    </row>
    <row r="22" spans="1:20" x14ac:dyDescent="0.3">
      <c r="A22" s="55">
        <v>13</v>
      </c>
      <c r="B22" s="70"/>
      <c r="C22" s="71"/>
      <c r="D22" s="272" t="s">
        <v>50</v>
      </c>
      <c r="E22" s="272"/>
      <c r="F22" s="273"/>
      <c r="G22" s="271"/>
      <c r="H22" s="271"/>
      <c r="I22" s="271"/>
      <c r="J22" s="271">
        <f t="shared" si="2"/>
        <v>0</v>
      </c>
      <c r="K22" s="271">
        <f t="shared" si="3"/>
        <v>0</v>
      </c>
      <c r="L22" s="271" t="s">
        <v>23</v>
      </c>
      <c r="M22" s="280"/>
      <c r="P22" s="29"/>
      <c r="Q22" s="29"/>
      <c r="R22" s="29"/>
      <c r="S22" s="29"/>
      <c r="T22" s="29"/>
    </row>
    <row r="23" spans="1:20" ht="15.75" customHeight="1" thickBot="1" x14ac:dyDescent="0.35">
      <c r="A23" s="51">
        <v>14</v>
      </c>
      <c r="B23" s="47"/>
      <c r="C23" s="67"/>
      <c r="D23" s="243"/>
      <c r="E23" s="243"/>
      <c r="F23" s="148"/>
      <c r="G23" s="163"/>
      <c r="H23" s="163"/>
      <c r="I23" s="163"/>
      <c r="J23" s="163"/>
      <c r="K23" s="163"/>
      <c r="L23" s="163"/>
      <c r="M23" s="164"/>
      <c r="P23" s="13"/>
      <c r="Q23" s="13"/>
      <c r="R23" s="13"/>
      <c r="S23" s="13"/>
      <c r="T23" s="13"/>
    </row>
    <row r="24" spans="1:20" x14ac:dyDescent="0.3">
      <c r="A24" s="267" t="s">
        <v>26</v>
      </c>
      <c r="B24" s="143"/>
      <c r="C24" s="268"/>
      <c r="D24" s="112" t="s">
        <v>27</v>
      </c>
      <c r="E24" s="141">
        <f>SUM(E9:E23)</f>
        <v>16</v>
      </c>
      <c r="F24" s="59">
        <f>SUM(F9:F23)</f>
        <v>4</v>
      </c>
      <c r="G24" s="57">
        <f>SUM(G9:G23)</f>
        <v>6</v>
      </c>
      <c r="H24" s="57">
        <f>SUM(H9:H23)</f>
        <v>7</v>
      </c>
      <c r="I24" s="57">
        <f>SUM(I9:I23)</f>
        <v>4</v>
      </c>
      <c r="J24" s="143">
        <f>SUM(J8:J23)</f>
        <v>238</v>
      </c>
      <c r="K24" s="143">
        <f>SUM(K8:K23)</f>
        <v>112</v>
      </c>
      <c r="L24" s="57" t="s">
        <v>28</v>
      </c>
      <c r="M24" s="58" t="s">
        <v>78</v>
      </c>
      <c r="P24" s="13"/>
      <c r="Q24" s="13"/>
      <c r="R24" s="13"/>
      <c r="S24" s="13"/>
      <c r="T24" s="13"/>
    </row>
    <row r="25" spans="1:20" ht="15" customHeight="1" thickBot="1" x14ac:dyDescent="0.35">
      <c r="A25" s="269"/>
      <c r="B25" s="264"/>
      <c r="C25" s="270"/>
      <c r="D25" s="116" t="s">
        <v>29</v>
      </c>
      <c r="E25" s="142"/>
      <c r="F25" s="60">
        <f>COUNT(F9:F23)</f>
        <v>2</v>
      </c>
      <c r="G25" s="61">
        <f>COUNT(G9:G23)</f>
        <v>2</v>
      </c>
      <c r="H25" s="61">
        <f>COUNT(H9:H23)</f>
        <v>2</v>
      </c>
      <c r="I25" s="61">
        <f>COUNT(I9:I23)</f>
        <v>1</v>
      </c>
      <c r="J25" s="264"/>
      <c r="K25" s="264"/>
      <c r="L25" s="62">
        <f>COUNTIF(L1:L24,"=E")</f>
        <v>4</v>
      </c>
      <c r="M25" s="63">
        <f>COUNTIF(L9:L24,"=V")+COUNTIF(L9:L24,"=C")</f>
        <v>5</v>
      </c>
      <c r="P25" s="13"/>
      <c r="Q25" s="13"/>
      <c r="R25" s="13"/>
      <c r="S25" s="13"/>
      <c r="T25" s="13"/>
    </row>
    <row r="26" spans="1:20" ht="15" customHeight="1" thickBot="1" x14ac:dyDescent="0.35">
      <c r="A26" s="138" t="s">
        <v>73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40"/>
      <c r="P26" s="13"/>
      <c r="Q26" s="13"/>
      <c r="R26" s="13"/>
      <c r="S26" s="13"/>
      <c r="T26" s="13"/>
    </row>
    <row r="27" spans="1:20" ht="15" customHeight="1" x14ac:dyDescent="0.3">
      <c r="A27" s="55">
        <v>15</v>
      </c>
      <c r="B27" s="64"/>
      <c r="C27" s="71"/>
      <c r="D27" s="25" t="s">
        <v>15</v>
      </c>
      <c r="E27" s="25"/>
      <c r="F27" s="87">
        <v>2</v>
      </c>
      <c r="G27" s="56"/>
      <c r="H27" s="56"/>
      <c r="I27" s="56"/>
      <c r="J27" s="56">
        <f t="shared" ref="J27" si="4">SUM(F27:I27)*14</f>
        <v>28</v>
      </c>
      <c r="K27" s="56">
        <f t="shared" ref="K27" si="5">E27*25-J27</f>
        <v>-28</v>
      </c>
      <c r="L27" s="207" t="s">
        <v>24</v>
      </c>
      <c r="M27" s="208"/>
      <c r="P27" s="13"/>
      <c r="Q27" s="13"/>
      <c r="R27" s="13"/>
      <c r="S27" s="13"/>
      <c r="T27" s="13"/>
    </row>
    <row r="28" spans="1:20" ht="15" customHeight="1" x14ac:dyDescent="0.3">
      <c r="A28" s="50">
        <v>16</v>
      </c>
      <c r="B28" s="20"/>
      <c r="C28" s="66"/>
      <c r="D28" s="21" t="s">
        <v>16</v>
      </c>
      <c r="E28" s="21"/>
      <c r="F28" s="23"/>
      <c r="G28" s="20">
        <v>4</v>
      </c>
      <c r="H28" s="20"/>
      <c r="I28" s="20">
        <v>1</v>
      </c>
      <c r="J28" s="20"/>
      <c r="K28" s="20"/>
      <c r="L28" s="149"/>
      <c r="M28" s="150"/>
      <c r="P28" s="13"/>
      <c r="Q28" s="13"/>
      <c r="R28" s="13"/>
      <c r="S28" s="13"/>
      <c r="T28" s="13"/>
    </row>
    <row r="29" spans="1:20" ht="15.75" customHeight="1" thickBot="1" x14ac:dyDescent="0.35">
      <c r="A29" s="51">
        <v>17</v>
      </c>
      <c r="B29" s="17"/>
      <c r="C29" s="67" t="s">
        <v>70</v>
      </c>
      <c r="D29" s="120" t="s">
        <v>15</v>
      </c>
      <c r="E29" s="22">
        <v>3</v>
      </c>
      <c r="F29" s="24"/>
      <c r="G29" s="17"/>
      <c r="H29" s="17"/>
      <c r="I29" s="17">
        <v>4</v>
      </c>
      <c r="J29" s="17">
        <f t="shared" ref="J29" si="6">SUM(F29:I29)*14</f>
        <v>56</v>
      </c>
      <c r="K29" s="17">
        <f t="shared" ref="K29" si="7">E29*25-J29</f>
        <v>19</v>
      </c>
      <c r="L29" s="163" t="s">
        <v>24</v>
      </c>
      <c r="M29" s="164"/>
      <c r="P29" s="13"/>
      <c r="Q29" s="13"/>
      <c r="R29" s="13"/>
      <c r="S29" s="13"/>
      <c r="T29" s="13"/>
    </row>
    <row r="30" spans="1:20" ht="15" customHeight="1" thickBot="1" x14ac:dyDescent="0.35">
      <c r="P30" s="13"/>
      <c r="Q30" s="12"/>
      <c r="R30" s="13"/>
      <c r="S30" s="13"/>
      <c r="T30" s="13"/>
    </row>
    <row r="31" spans="1:20" ht="15" customHeight="1" thickBot="1" x14ac:dyDescent="0.35">
      <c r="B31" s="265" t="s">
        <v>71</v>
      </c>
      <c r="C31" s="266"/>
      <c r="D31" s="117"/>
      <c r="E31" s="121">
        <v>10</v>
      </c>
      <c r="F31" s="117"/>
      <c r="G31" s="52"/>
      <c r="H31" s="52"/>
      <c r="I31" s="52"/>
      <c r="J31" s="52"/>
      <c r="K31" s="52"/>
      <c r="L31" s="53"/>
      <c r="M31" s="54"/>
      <c r="P31" s="13"/>
      <c r="Q31" s="12"/>
      <c r="R31" s="13"/>
      <c r="S31" s="13"/>
      <c r="T31" s="13"/>
    </row>
    <row r="32" spans="1:20" ht="15" customHeight="1" thickBot="1" x14ac:dyDescent="0.3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P32" s="13"/>
      <c r="Q32" s="12"/>
      <c r="R32" s="13"/>
      <c r="S32" s="13"/>
      <c r="T32" s="13"/>
    </row>
    <row r="33" spans="2:20" ht="14.4" customHeight="1" x14ac:dyDescent="0.3">
      <c r="B33" s="151" t="s">
        <v>32</v>
      </c>
      <c r="C33" s="40" t="str">
        <f>Sem_I!C26</f>
        <v>Discipline Obligatorii:</v>
      </c>
      <c r="D33" s="154">
        <f>SUM(F9:I15)</f>
        <v>15</v>
      </c>
      <c r="E33" s="155"/>
      <c r="F33" s="155"/>
      <c r="G33" s="155"/>
      <c r="H33" s="155"/>
      <c r="I33" s="155"/>
      <c r="J33" s="155"/>
      <c r="K33" s="155"/>
      <c r="L33" s="155"/>
      <c r="M33" s="156"/>
      <c r="P33" s="13"/>
      <c r="Q33" s="12"/>
      <c r="R33" s="13"/>
      <c r="S33" s="13"/>
      <c r="T33" s="13"/>
    </row>
    <row r="34" spans="2:20" x14ac:dyDescent="0.3">
      <c r="B34" s="152"/>
      <c r="C34" s="41" t="str">
        <f>Sem_I!C27</f>
        <v>Discipline Opționale:</v>
      </c>
      <c r="D34" s="157">
        <f>SUM(F17:I23)</f>
        <v>6</v>
      </c>
      <c r="E34" s="158"/>
      <c r="F34" s="158"/>
      <c r="G34" s="158"/>
      <c r="H34" s="158"/>
      <c r="I34" s="158"/>
      <c r="J34" s="158"/>
      <c r="K34" s="158"/>
      <c r="L34" s="158"/>
      <c r="M34" s="159"/>
    </row>
    <row r="35" spans="2:20" ht="15" thickBot="1" x14ac:dyDescent="0.35">
      <c r="B35" s="153"/>
      <c r="C35" s="42" t="str">
        <f>Sem_I!C28</f>
        <v>Discipline Facultative:</v>
      </c>
      <c r="D35" s="160">
        <f>SUM(F27:I29)</f>
        <v>11</v>
      </c>
      <c r="E35" s="144"/>
      <c r="F35" s="144"/>
      <c r="G35" s="144"/>
      <c r="H35" s="144"/>
      <c r="I35" s="144"/>
      <c r="J35" s="144"/>
      <c r="K35" s="144"/>
      <c r="L35" s="144"/>
      <c r="M35" s="161"/>
    </row>
    <row r="36" spans="2:20" x14ac:dyDescent="0.3"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</row>
    <row r="37" spans="2:20" x14ac:dyDescent="0.3">
      <c r="B37" s="4" t="s">
        <v>36</v>
      </c>
      <c r="C37" s="9"/>
      <c r="D37" s="1"/>
      <c r="E37" s="162" t="s">
        <v>37</v>
      </c>
      <c r="F37" s="162"/>
      <c r="G37" s="4"/>
      <c r="H37" s="1"/>
      <c r="I37" s="1"/>
      <c r="J37" s="165" t="s">
        <v>38</v>
      </c>
      <c r="K37" s="165"/>
      <c r="L37" s="165"/>
      <c r="M37" s="165"/>
    </row>
    <row r="38" spans="2:20" x14ac:dyDescent="0.3">
      <c r="B38" s="170" t="str">
        <f>Sem_I!B31</f>
        <v>Mihnea-Cosmin COSTOIU</v>
      </c>
      <c r="C38" s="170"/>
      <c r="D38" s="166" t="str">
        <f>Sem_I!D31</f>
        <v>Carmen-Constantina NENU</v>
      </c>
      <c r="E38" s="166"/>
      <c r="F38" s="166"/>
      <c r="G38" s="166"/>
      <c r="H38" s="166"/>
      <c r="I38" s="166"/>
      <c r="J38" s="167" t="str">
        <f>Sem_I!J31</f>
        <v>Luminiţa ŞERBĂNESCU</v>
      </c>
      <c r="K38" s="167"/>
      <c r="L38" s="167"/>
      <c r="M38" s="167"/>
    </row>
    <row r="39" spans="2:20" ht="15" customHeight="1" x14ac:dyDescent="0.3">
      <c r="B39" s="1"/>
      <c r="C39" s="1"/>
      <c r="H39" s="4"/>
      <c r="I39" s="4"/>
      <c r="J39" s="1"/>
      <c r="K39" s="1"/>
      <c r="L39" s="1"/>
    </row>
    <row r="40" spans="2:20" ht="15" customHeight="1" x14ac:dyDescent="0.3">
      <c r="B40" s="1"/>
      <c r="C40" s="1"/>
      <c r="H40" s="4"/>
      <c r="I40" s="4"/>
      <c r="J40" s="1"/>
      <c r="K40" s="1"/>
      <c r="L40" s="1"/>
    </row>
    <row r="41" spans="2:20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20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20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20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20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20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20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20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3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3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3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3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3" x14ac:dyDescent="0.3">
      <c r="B54" s="1"/>
      <c r="C54" s="1"/>
      <c r="D54" s="4"/>
      <c r="E54" s="4"/>
      <c r="F54" s="4"/>
      <c r="G54" s="4"/>
      <c r="H54" s="1"/>
      <c r="I54" s="1"/>
      <c r="J54" s="1"/>
      <c r="K54" s="1"/>
      <c r="L54" s="1"/>
    </row>
    <row r="55" spans="1:13" x14ac:dyDescent="0.3">
      <c r="B55" s="1"/>
      <c r="C55" s="1"/>
      <c r="D55" s="4"/>
      <c r="E55" s="4"/>
      <c r="F55" s="4"/>
      <c r="G55" s="4"/>
      <c r="H55" s="1"/>
      <c r="I55" s="1"/>
      <c r="J55" s="1"/>
      <c r="K55" s="1"/>
      <c r="L55" s="1"/>
    </row>
    <row r="56" spans="1:13" x14ac:dyDescent="0.3">
      <c r="A56" s="168" t="s">
        <v>76</v>
      </c>
      <c r="B56" s="168"/>
      <c r="C56" s="168"/>
      <c r="D56" s="168"/>
      <c r="E56" s="168"/>
      <c r="F56" s="168"/>
      <c r="G56" s="168"/>
      <c r="H56" s="168"/>
      <c r="I56" s="168"/>
      <c r="J56" s="168"/>
      <c r="K56" s="168"/>
      <c r="L56" s="168"/>
      <c r="M56" s="168"/>
    </row>
    <row r="57" spans="1:13" x14ac:dyDescent="0.3">
      <c r="A57" s="169" t="s">
        <v>40</v>
      </c>
      <c r="B57" s="169"/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</row>
    <row r="58" spans="1:13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3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3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</sheetData>
  <sheetProtection formatCells="0" formatRows="0" insertRows="0" insertHyperlinks="0" deleteRows="0" sort="0" autoFilter="0" pivotTables="0"/>
  <protectedRanges>
    <protectedRange sqref="K1:L1 A9:XFD13 A14:B15 E14 A17:XFD23 A27:XFD28 A29:B29" name="Editabil"/>
  </protectedRanges>
  <mergeCells count="75">
    <mergeCell ref="A56:M56"/>
    <mergeCell ref="A57:M57"/>
    <mergeCell ref="K1:L1"/>
    <mergeCell ref="L27:M27"/>
    <mergeCell ref="L28:M28"/>
    <mergeCell ref="J24:J25"/>
    <mergeCell ref="D1:H1"/>
    <mergeCell ref="D2:H2"/>
    <mergeCell ref="L22:M23"/>
    <mergeCell ref="J17:J19"/>
    <mergeCell ref="K17:K19"/>
    <mergeCell ref="L17:M19"/>
    <mergeCell ref="K20:K21"/>
    <mergeCell ref="L20:M21"/>
    <mergeCell ref="D17:D19"/>
    <mergeCell ref="I20:I21"/>
    <mergeCell ref="L14:M14"/>
    <mergeCell ref="H17:H19"/>
    <mergeCell ref="F20:F21"/>
    <mergeCell ref="G20:G21"/>
    <mergeCell ref="H20:H21"/>
    <mergeCell ref="F17:F19"/>
    <mergeCell ref="D20:D21"/>
    <mergeCell ref="L11:M11"/>
    <mergeCell ref="L13:M13"/>
    <mergeCell ref="A8:M8"/>
    <mergeCell ref="J6:K6"/>
    <mergeCell ref="F6:I6"/>
    <mergeCell ref="A6:A7"/>
    <mergeCell ref="L9:M9"/>
    <mergeCell ref="B6:B7"/>
    <mergeCell ref="C6:C7"/>
    <mergeCell ref="D6:D7"/>
    <mergeCell ref="E6:E7"/>
    <mergeCell ref="L10:M10"/>
    <mergeCell ref="L6:M7"/>
    <mergeCell ref="J20:J21"/>
    <mergeCell ref="L12:M12"/>
    <mergeCell ref="K22:K23"/>
    <mergeCell ref="E20:E21"/>
    <mergeCell ref="E22:E23"/>
    <mergeCell ref="J14:K14"/>
    <mergeCell ref="I17:I19"/>
    <mergeCell ref="F14:I14"/>
    <mergeCell ref="I22:I23"/>
    <mergeCell ref="F22:F23"/>
    <mergeCell ref="G22:G23"/>
    <mergeCell ref="H22:H23"/>
    <mergeCell ref="A16:M16"/>
    <mergeCell ref="L15:M15"/>
    <mergeCell ref="D22:D23"/>
    <mergeCell ref="E17:E19"/>
    <mergeCell ref="J22:J23"/>
    <mergeCell ref="G17:G19"/>
    <mergeCell ref="B2:C2"/>
    <mergeCell ref="K2:L2"/>
    <mergeCell ref="C3:G3"/>
    <mergeCell ref="K3:L3"/>
    <mergeCell ref="C5:G5"/>
    <mergeCell ref="K5:L5"/>
    <mergeCell ref="K24:K25"/>
    <mergeCell ref="B31:C31"/>
    <mergeCell ref="B33:B35"/>
    <mergeCell ref="D33:M33"/>
    <mergeCell ref="D34:M34"/>
    <mergeCell ref="D35:M35"/>
    <mergeCell ref="A26:M26"/>
    <mergeCell ref="A24:C25"/>
    <mergeCell ref="E24:E25"/>
    <mergeCell ref="B38:C38"/>
    <mergeCell ref="D38:I38"/>
    <mergeCell ref="J38:M38"/>
    <mergeCell ref="L29:M29"/>
    <mergeCell ref="J37:M37"/>
    <mergeCell ref="E37:F37"/>
  </mergeCells>
  <conditionalFormatting sqref="D1:D15 D17:D18 D20 D22 D24:D30 D32:D51">
    <cfRule type="cellIs" dxfId="9" priority="1" operator="equal">
      <formula>"DI"</formula>
    </cfRule>
    <cfRule type="cellIs" dxfId="8" priority="2" operator="equal">
      <formula>"DM"</formula>
    </cfRule>
    <cfRule type="cellIs" dxfId="7" priority="3" operator="equal">
      <formula>"DJ"</formula>
    </cfRule>
    <cfRule type="cellIs" dxfId="6" priority="4" operator="equal">
      <formula>"D"</formula>
    </cfRule>
    <cfRule type="cellIs" dxfId="5" priority="5" operator="equal">
      <formula>"SI"</formula>
    </cfRule>
    <cfRule type="cellIs" dxfId="4" priority="6" operator="equal">
      <formula>"SM"</formula>
    </cfRule>
    <cfRule type="cellIs" dxfId="3" priority="7" operator="equal">
      <formula>"SJ"</formula>
    </cfRule>
    <cfRule type="cellIs" dxfId="2" priority="8" operator="equal">
      <formula>"S"</formula>
    </cfRule>
    <cfRule type="cellIs" dxfId="1" priority="10" operator="equal">
      <formula>"C"</formula>
    </cfRule>
    <cfRule type="cellIs" dxfId="0" priority="11" operator="equal">
      <formula>"F"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99" orientation="landscape" horizontalDpi="300" verticalDpi="300" r:id="rId1"/>
  <rowBreaks count="1" manualBreakCount="1">
    <brk id="39" max="12" man="1"/>
  </rowBreaks>
  <ignoredErrors>
    <ignoredError sqref="J9 J17 J1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Sem_I</vt:lpstr>
      <vt:lpstr>Sem_II</vt:lpstr>
      <vt:lpstr>Sem_III</vt:lpstr>
      <vt:lpstr>Sem_IV</vt:lpstr>
      <vt:lpstr>Sem_V</vt:lpstr>
      <vt:lpstr>Sem_VI</vt:lpstr>
      <vt:lpstr>Sem_VII</vt:lpstr>
      <vt:lpstr>Sem_VIII</vt:lpstr>
      <vt:lpstr>Sem_I!Print_Area</vt:lpstr>
      <vt:lpstr>Sem_II!Print_Area</vt:lpstr>
      <vt:lpstr>Sem_III!Print_Area</vt:lpstr>
      <vt:lpstr>Sem_IV!Print_Area</vt:lpstr>
      <vt:lpstr>Sem_V!Print_Area</vt:lpstr>
      <vt:lpstr>Sem_VI!Print_Area</vt:lpstr>
      <vt:lpstr>Sem_VII!Print_Area</vt:lpstr>
      <vt:lpstr>Sem_VIII!Print_Area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Petrisor</dc:creator>
  <cp:lastModifiedBy>consuela</cp:lastModifiedBy>
  <cp:revision/>
  <dcterms:created xsi:type="dcterms:W3CDTF">2015-06-05T18:19:34Z</dcterms:created>
  <dcterms:modified xsi:type="dcterms:W3CDTF">2025-02-27T15:40:27Z</dcterms:modified>
</cp:coreProperties>
</file>